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45" yWindow="0" windowWidth="18255" windowHeight="11325"/>
  </bookViews>
  <sheets>
    <sheet name="Лист1" sheetId="1" r:id="rId1"/>
  </sheets>
  <definedNames>
    <definedName name="_xlnm._FilterDatabase" localSheetId="0" hidden="1">Лист1!$A$5:$I$615</definedName>
    <definedName name="_xlnm.Print_Area" localSheetId="0">Лист1!$A$1:$I$615</definedName>
  </definedNames>
  <calcPr calcId="145621"/>
</workbook>
</file>

<file path=xl/calcChain.xml><?xml version="1.0" encoding="utf-8"?>
<calcChain xmlns="http://schemas.openxmlformats.org/spreadsheetml/2006/main">
  <c r="I538" i="1" l="1"/>
  <c r="H538" i="1"/>
  <c r="I314" i="1"/>
  <c r="H314" i="1"/>
  <c r="I313" i="1"/>
  <c r="H313" i="1"/>
  <c r="I614" i="1" l="1"/>
  <c r="H611" i="1"/>
  <c r="H111" i="1" l="1"/>
  <c r="H99" i="1" s="1"/>
  <c r="H110" i="1"/>
  <c r="H98" i="1" s="1"/>
  <c r="H12" i="1"/>
  <c r="H11" i="1"/>
  <c r="H21" i="1"/>
  <c r="H9" i="1" l="1"/>
  <c r="H96" i="1"/>
  <c r="H35" i="1" l="1"/>
  <c r="I301" i="1"/>
  <c r="I302" i="1"/>
  <c r="H302" i="1"/>
  <c r="H301" i="1"/>
  <c r="I311" i="1"/>
  <c r="H311" i="1"/>
  <c r="I248" i="1"/>
  <c r="I236" i="1" s="1"/>
  <c r="H236" i="1"/>
  <c r="H612" i="1" l="1"/>
  <c r="I318" i="1"/>
  <c r="I325" i="1"/>
  <c r="I347" i="1"/>
  <c r="I345" i="1"/>
  <c r="H345" i="1"/>
  <c r="H342" i="1" s="1"/>
  <c r="I375" i="1"/>
  <c r="H375" i="1"/>
  <c r="I389" i="1"/>
  <c r="I385" i="1"/>
  <c r="I382" i="1" s="1"/>
  <c r="I443" i="1" l="1"/>
  <c r="I451" i="1"/>
  <c r="I448" i="1" s="1"/>
  <c r="H452" i="1"/>
  <c r="H614" i="1" s="1"/>
  <c r="H451" i="1"/>
  <c r="I453" i="1"/>
  <c r="H453" i="1"/>
  <c r="I471" i="1"/>
  <c r="I490" i="1"/>
  <c r="I489" i="1"/>
  <c r="H488" i="1"/>
  <c r="I491" i="1"/>
  <c r="I513" i="1"/>
  <c r="I512" i="1"/>
  <c r="I532" i="1"/>
  <c r="I529" i="1" s="1"/>
  <c r="H532" i="1"/>
  <c r="H529" i="1" s="1"/>
  <c r="I544" i="1"/>
  <c r="I545" i="1"/>
  <c r="I548" i="1"/>
  <c r="H558" i="1"/>
  <c r="H555" i="1" s="1"/>
  <c r="I575" i="1"/>
  <c r="I572" i="1" s="1"/>
  <c r="H575" i="1"/>
  <c r="H572" i="1" s="1"/>
  <c r="I558" i="1"/>
  <c r="I555" i="1" s="1"/>
  <c r="I588" i="1"/>
  <c r="I593" i="1"/>
  <c r="I598" i="1"/>
  <c r="I595" i="1" s="1"/>
  <c r="H598" i="1"/>
  <c r="I488" i="1" l="1"/>
  <c r="H448" i="1"/>
  <c r="I543" i="1"/>
  <c r="I510" i="1"/>
  <c r="I12" i="1"/>
  <c r="I98" i="1"/>
  <c r="I482" i="1"/>
  <c r="I508" i="1"/>
  <c r="I507" i="1"/>
  <c r="I235" i="1"/>
  <c r="I299" i="1"/>
  <c r="I166" i="1"/>
  <c r="I167" i="1"/>
  <c r="H167" i="1"/>
  <c r="I169" i="1"/>
  <c r="I108" i="1"/>
  <c r="I164" i="1" l="1"/>
  <c r="I505" i="1"/>
  <c r="I234" i="1"/>
  <c r="I21" i="1"/>
  <c r="I11" i="1"/>
  <c r="H613" i="1" l="1"/>
  <c r="H610" i="1" s="1"/>
  <c r="I498" i="1"/>
  <c r="H498" i="1"/>
  <c r="H389" i="1"/>
  <c r="I324" i="1" l="1"/>
  <c r="H324" i="1"/>
  <c r="H299" i="1"/>
  <c r="I246" i="1"/>
  <c r="H246" i="1"/>
  <c r="H147" i="1"/>
  <c r="I150" i="1"/>
  <c r="I147" i="1" s="1"/>
  <c r="I128" i="1" l="1"/>
  <c r="H128" i="1"/>
  <c r="I125" i="1"/>
  <c r="I77" i="1"/>
  <c r="H77" i="1"/>
  <c r="H38" i="1"/>
  <c r="I38" i="1"/>
  <c r="H27" i="1" l="1"/>
  <c r="I27" i="1"/>
  <c r="I99" i="1" l="1"/>
  <c r="I613" i="1" s="1"/>
  <c r="I344" i="1"/>
  <c r="I343" i="1"/>
  <c r="I65" i="1"/>
  <c r="I611" i="1" l="1"/>
  <c r="I342" i="1"/>
  <c r="H600" i="1"/>
  <c r="H548" i="1"/>
  <c r="H543" i="1"/>
  <c r="H491" i="1"/>
  <c r="H505" i="1"/>
  <c r="H510" i="1"/>
  <c r="H471" i="1"/>
  <c r="H443" i="1"/>
  <c r="H169" i="1" l="1"/>
  <c r="H164" i="1"/>
  <c r="I35" i="1" l="1"/>
  <c r="I612" i="1" s="1"/>
  <c r="I610" i="1" s="1"/>
  <c r="I101" i="1" l="1"/>
  <c r="I9" i="1"/>
  <c r="I96" i="1" l="1"/>
  <c r="H382" i="1"/>
  <c r="H123" i="1"/>
  <c r="I590" i="1" l="1"/>
  <c r="I585" i="1"/>
  <c r="I123" i="1" l="1"/>
  <c r="I33" i="1"/>
  <c r="I63" i="1" l="1"/>
  <c r="H347" i="1"/>
  <c r="H590" i="1" l="1"/>
  <c r="H585" i="1"/>
  <c r="H234" i="1"/>
  <c r="H63" i="1" l="1"/>
  <c r="H33" i="1"/>
  <c r="H595" i="1" l="1"/>
  <c r="H482" i="1" l="1"/>
  <c r="H108" i="1" l="1"/>
  <c r="H318" i="1" l="1"/>
  <c r="H101" i="1"/>
</calcChain>
</file>

<file path=xl/sharedStrings.xml><?xml version="1.0" encoding="utf-8"?>
<sst xmlns="http://schemas.openxmlformats.org/spreadsheetml/2006/main" count="1494" uniqueCount="398">
  <si>
    <t>N п/п</t>
  </si>
  <si>
    <t>Наименование подпрограммы, основного мероприятия, мероприятия, контрольного события программы</t>
  </si>
  <si>
    <t>Ответственный исполнитель</t>
  </si>
  <si>
    <t>План</t>
  </si>
  <si>
    <t>Факт</t>
  </si>
  <si>
    <t>Источник финансирования</t>
  </si>
  <si>
    <t>План на отчетную дату</t>
  </si>
  <si>
    <t>Кассовое исполнение на отчетную дату</t>
  </si>
  <si>
    <t>1.1.</t>
  </si>
  <si>
    <t>Подпрограмма 1 "Развитие дошкольного образования"</t>
  </si>
  <si>
    <t>Подпрограмма 2 "Развитие общего и дополнительного образования"</t>
  </si>
  <si>
    <t>Подпрограмма 3 "Дети и молодежь города Сыктывкара"</t>
  </si>
  <si>
    <t>всего</t>
  </si>
  <si>
    <t>ФБ</t>
  </si>
  <si>
    <t>РБ</t>
  </si>
  <si>
    <t>МБ</t>
  </si>
  <si>
    <t>Начальник отдела экономического анализа и прогнозирования Управления дошкольного образования администрации МО ГО "Сыктывкар" Гуторова О.В.</t>
  </si>
  <si>
    <t>Начальник отдела развития дошкольного образования и инноваций Управления дошкольного образования администрации МО ГО "Сыктывкар" Коданева Е.Н.</t>
  </si>
  <si>
    <t>х</t>
  </si>
  <si>
    <t>Заместитель начальника Управления дошкольного образования администрации МО ГО "Сыктывкар" Ганов М.И.</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</si>
  <si>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t>
  </si>
  <si>
    <t>Начальник отдела общего образования управления образования администрации МО ГО "Сыктывкар" Порошкина О.В., начальник отдела финансово-экономической работы управления образования администрации МО ГО "Сыктывкар" Борисова С.В.</t>
  </si>
  <si>
    <t>Начальник отдела общего образования управления образования администрации МО ГО "Сыктывкар" Порошкина О.В., директор МУ ДПО "ЦРО" Гузь И.Н.</t>
  </si>
  <si>
    <t>Начальник отдела общего образования управления образования администрации МО ГО "Сыктывкар" Порошкина О.В.</t>
  </si>
  <si>
    <t>Директор МУ ДПО "ЦРО" Гузь И.Н.</t>
  </si>
  <si>
    <t>Начальник отдела финансово-экономической работы управления образования администрации МО ГО "Сыктывкар" Борисова С.В.</t>
  </si>
  <si>
    <t>Заместитель начальника отдела финансово-экономической работы управления образования администрации МО ГО "Сыктывкар" Кислякова М.Н.</t>
  </si>
  <si>
    <t>по мере поступления заявок</t>
  </si>
  <si>
    <t>выполнено в срок</t>
  </si>
  <si>
    <t>1.2.</t>
  </si>
  <si>
    <t>2.1.</t>
  </si>
  <si>
    <t>2.2.</t>
  </si>
  <si>
    <t>3.1.</t>
  </si>
  <si>
    <t>3.2.</t>
  </si>
  <si>
    <t>5.</t>
  </si>
  <si>
    <t>5.1.</t>
  </si>
  <si>
    <t>6.</t>
  </si>
  <si>
    <t>9.</t>
  </si>
  <si>
    <t>10.</t>
  </si>
  <si>
    <t>10.1.</t>
  </si>
  <si>
    <t>10.2.</t>
  </si>
  <si>
    <t>11.</t>
  </si>
  <si>
    <t>11.1.</t>
  </si>
  <si>
    <t>12.</t>
  </si>
  <si>
    <t>12.1.</t>
  </si>
  <si>
    <t>12.2.</t>
  </si>
  <si>
    <t>13.1.</t>
  </si>
  <si>
    <t>14.</t>
  </si>
  <si>
    <t>14.1.</t>
  </si>
  <si>
    <t>15.</t>
  </si>
  <si>
    <t>15.1.</t>
  </si>
  <si>
    <t>16.</t>
  </si>
  <si>
    <t>16.1.</t>
  </si>
  <si>
    <t>17.</t>
  </si>
  <si>
    <t>17.1.</t>
  </si>
  <si>
    <t>18.</t>
  </si>
  <si>
    <t>18.1.</t>
  </si>
  <si>
    <t>19.</t>
  </si>
  <si>
    <t>19.1.</t>
  </si>
  <si>
    <t>20.</t>
  </si>
  <si>
    <t>21.</t>
  </si>
  <si>
    <t>21.1.</t>
  </si>
  <si>
    <t>22.</t>
  </si>
  <si>
    <t>24.</t>
  </si>
  <si>
    <t>26.</t>
  </si>
  <si>
    <t>28.</t>
  </si>
  <si>
    <t>29.</t>
  </si>
  <si>
    <t>30.</t>
  </si>
  <si>
    <t>Всего</t>
  </si>
  <si>
    <t xml:space="preserve">                             Форма мониторинга
             реализации муниципальной программы (квартальная)
</t>
  </si>
  <si>
    <t>Ответственный испольнитель: Управление образования администрации МО ГО "Сыктывкар"</t>
  </si>
  <si>
    <t>6.1.</t>
  </si>
  <si>
    <t xml:space="preserve">Вывод об эффективности реализации муниципальной программы за отчетный квартал:
</t>
  </si>
  <si>
    <t>1.3.</t>
  </si>
  <si>
    <t>7.</t>
  </si>
  <si>
    <t>7.1.</t>
  </si>
  <si>
    <t>8.</t>
  </si>
  <si>
    <t>8.1.</t>
  </si>
  <si>
    <t>13.2.</t>
  </si>
  <si>
    <t>13.3.</t>
  </si>
  <si>
    <t>13.4.</t>
  </si>
  <si>
    <t>16.2.</t>
  </si>
  <si>
    <t>срок не наступил</t>
  </si>
  <si>
    <t>Начальник отдела развития дошкольного образования Управления дошкольного образования администрации МО ГО "Сыктывкар" Коданева Е.Н.</t>
  </si>
  <si>
    <t>Подпрограмма 4 "Обеспечение создания условий для реализации муниципальной программы"</t>
  </si>
  <si>
    <t>25.</t>
  </si>
  <si>
    <t>25.1.</t>
  </si>
  <si>
    <t>31.</t>
  </si>
  <si>
    <t>32.</t>
  </si>
  <si>
    <t>Статус мероприятия, контрольного события</t>
  </si>
  <si>
    <t>Дата наступления и содержание мероприятия, контрольного события в отчетном периоде</t>
  </si>
  <si>
    <t>Расходы на реализацию основного мероприятия, мероприятия программы, тыс. руб.</t>
  </si>
  <si>
    <t>Заместители начальника Управления дошкольного образования администрации МО ГО "Сыктывкар" Боровкова Н.В., Гудырева Т.А.</t>
  </si>
  <si>
    <t>Заместитель начальника Управления дошкольного образования администрации МО ГО "Сыктывкар" Иевлева Т.С.</t>
  </si>
  <si>
    <t xml:space="preserve">Заместитель начальника Управления дошкольного образования администрации МО ГО "Сыктывкар" Боровкова Н.В.
</t>
  </si>
  <si>
    <t>Заместитель начальника управления образования администрации МО ГО "Сыктывкар" Котелина Е.Е., директор МУ ДПО "ЦРО" Гузь И.Н.</t>
  </si>
  <si>
    <t>26.1.</t>
  </si>
  <si>
    <t>ежеквартально до 12 числа месяца, следующего за отчетным кварталом</t>
  </si>
  <si>
    <t>ежеквартально до 20 числа месяца, следующего за отчетным кварталом</t>
  </si>
  <si>
    <t>ежеквартально до 8 числа месяца, следующего за отчетным кварталом</t>
  </si>
  <si>
    <t>по мере поступления заявлений</t>
  </si>
  <si>
    <t>в регламентные сроки</t>
  </si>
  <si>
    <t>Заместитель начальника Управления дошкольного образования администрации МО ГО "Сыктывкар" Боровкова Н.В.</t>
  </si>
  <si>
    <t>ежемесячно до 15 числа месяца, следующего за отчетным месяцем</t>
  </si>
  <si>
    <t>23.</t>
  </si>
  <si>
    <t>27.</t>
  </si>
  <si>
    <t>27.1.</t>
  </si>
  <si>
    <t xml:space="preserve">Заместитель начальника отдела обеспечения комплексной безопасности Управления дошкольного образования администрации МО ГО "Сыктывкар" Туголуков Л.Г.
</t>
  </si>
  <si>
    <t>ежеквартально до 20 числа месяца следующего за отчетным кварталом</t>
  </si>
  <si>
    <t xml:space="preserve">Начальник отдела развития дошкольного образования Управления дошкольного образования администрации МО ГО "Сыктывкар" Коданева Е.Н.
</t>
  </si>
  <si>
    <t>Заместители начальника управления образования администрации МО ГО "Сыктывкар" Котелина Н.Е., Геллерт Е.Е., Дышев А.А.</t>
  </si>
  <si>
    <t>Заместители начальника управления образования администрации МО ГО "Сыктывкар" Котелина Н.Е., Дышев А.А.</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</si>
  <si>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</si>
  <si>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</si>
  <si>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Заместители начальника управления образования администрации МО ГО "Сыктывкар" Котелина Н.Е.,Дышев А.А.</t>
  </si>
  <si>
    <t>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t>
  </si>
  <si>
    <t>Заместитель начальника управления образования администрации МО ГО "Сыктывкар" Геллерт Е.Е., начальник отдела воспитания, дополнительного образования и молодежной политики управления образования администрации МО ГО "Сыктывкар" Меньшикова Т.С.</t>
  </si>
  <si>
    <t>Заместитель начальника управления образования администрации МО ГО "Сыктывкар" Дышев А.А., Начальник отдела финансово-экономической работы управления образования администрации МО ГО "Сыктывкар" Борисова С.В.</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</si>
  <si>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МАУ "МЦ г. Сыктывкара" Рочева Т.Н.</t>
  </si>
  <si>
    <t xml:space="preserve">Заместитель начальника Управления дошкольного образования администрации МО ГО "Сыктывкар" Боровкова Н.В.
Заместители начальника Управления образования администрации МО ГО "Сыктывкар" Котелина Н.Е., Геллерт Е.Е., Дышев А.А.
</t>
  </si>
  <si>
    <t>Заместитель начальника Управления дошкольного образования администрации МО ГО "Сыктывкар" Боровкова Н.В.
Заместители начальника управления образования администрации МО ГО "Сыктывкар" Котелина Н.Е., Дышев А.А.</t>
  </si>
  <si>
    <t>Заместитель начальника Управления образования администрации МО ГО "Сыктывкар" Куликова А.Р.
Начальник отдела финансово-экономической работы Борисова С.В.</t>
  </si>
  <si>
    <t>Заместитель начальника Управления дошкольного образования администрации МО ГО "Сыктывкар" Иевлева Т.С., Заместитель начальника Управления образования администрации МО ГО "Сыктывкар" Котелина Н.Е.</t>
  </si>
  <si>
    <t>4.</t>
  </si>
  <si>
    <t>4.1.</t>
  </si>
  <si>
    <t>5.2.</t>
  </si>
  <si>
    <t>11.2.</t>
  </si>
  <si>
    <t>13.</t>
  </si>
  <si>
    <t>23.1.</t>
  </si>
  <si>
    <t>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Пытова А.А.</t>
  </si>
  <si>
    <t xml:space="preserve">Начальник отдела воспитания, дополнительного образования и молодежной политики управления образования администрации МО ГО "Сыктывкар" Меньшикова Т.С.
</t>
  </si>
  <si>
    <t xml:space="preserve">Начальник отдела экономического анализа и прогнозирования Управления дошкольного образования администрации МО ГО "Сыктывкар" Гуторова О.В.
</t>
  </si>
  <si>
    <t xml:space="preserve">Начальник отдела развития дошкольного образования и инноваций Управления дошкольного образования администрации МО ГО "Сыктывкар" Коданева Е.Н.
</t>
  </si>
  <si>
    <t xml:space="preserve">Заместитель начальника Управления дошкольного образования администрации МО ГО "Сыктывкар" Боровкова Н.В.
</t>
  </si>
  <si>
    <t>Начальник отдела предоставления муниципальных услуг Управления дошкольного образования администрации
МО ГО "Сыктывкар" Валиуллина Е.Е.</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</si>
  <si>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директор МУ ДПО "ЦРО" Гузь И.Н.</t>
  </si>
  <si>
    <t>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</si>
  <si>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МУ ДПО "ЦРО" Гузь И.Н.</t>
  </si>
  <si>
    <t xml:space="preserve">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t>
  </si>
  <si>
    <t>На базе муниципальных образовательных организаций  функционирует 38 школьных спортивных клубов  (100%), с общим охватом 6610 участников, в рамках  деятельности которых  организуются и проводятся физкультурно-спортивные мероприятия в рамках XXIV Коми Республиканской Спартакиады обучающихся образовательных организаций «За здоровую Республику Коми в XXI веке»: муниципальный этап Всероссийских соревнований по волейболу "Серебряный мяч", муниципальный этап соревнований по шахматам "Белая ладья", соревнования по настольному теннису в рамках городской Спартакиады среди обучающихся МОО, Зимний фестиваль ВФСК ГТО, Летний фестиваль среди учащихся МОО. Учащиеся приняли участие в муниципальном этапе Всеросийских спортивных соревнованиях школьников "Президенские состязания", акция "С днем рождения ГТО", посвященная возрождения Всероссийского комплекса ГТО, "Кросс нации", спортивный фестиваль "Семейная команда" с  общим охватом более 25 тыс. учащихся.</t>
  </si>
  <si>
    <t xml:space="preserve">В соответствии с приказами  управления образования АМО ГО  "Сыктывкар" от 29.09.2023 № 974  "Об итогах  проведения  конкурса по отбору кандидатов – учащихся муниципальных образовательных организаций на присуждение стипендии главы МО ГО "Сыктывкар" - руководителя администрации" назначена стипендия  Главы МО ГО "Сыктывкар" - руководителя администрации  с 1 сентября 2023 года по 31 мая 2024 года в размере 1000 рублей получили 132 учащихся 11-х классов, 25 учащихся муниципальных организаций дополнительного  образования, 6 учащихся муниципальных образовательных организаций активистов первичных отделений «Движения Первых» (всего 163 стипендиата).                                                                   </t>
  </si>
  <si>
    <t>ежемесячно до 5 числа следующего за отчетным</t>
  </si>
  <si>
    <t>до 20 числа месяца, следующего за отчетным кварталом</t>
  </si>
  <si>
    <t>eжеквартально до 10 числа месяца, следующего за отчетным кварталом</t>
  </si>
  <si>
    <t>ежемесячно</t>
  </si>
  <si>
    <t>ежеквартально</t>
  </si>
  <si>
    <t>2.3.</t>
  </si>
  <si>
    <t>2.4.</t>
  </si>
  <si>
    <t xml:space="preserve">Директор МБУ "Центр обеспечения финансово-хозяйственной деятельности Управления дошкольного образования администрации МО ГО "Сыктывкар" и подведомственных ему учреждений" Мурадян А.В.
</t>
  </si>
  <si>
    <t xml:space="preserve">Заместитель начальника Управления дошкольного образования администрации МО ГО "Сыктывкар" Боровкова Н.В.
</t>
  </si>
  <si>
    <t>Заместитель начальника отдела обеспечения комплексной безопасности Управления дошкольного образования администрации МО ГО "Сыктывкар" Ганов М.И.</t>
  </si>
  <si>
    <t>3 квартал 2024</t>
  </si>
  <si>
    <t xml:space="preserve">                                  ежеквартально до 8 числа месяца, следующего за отчетным кварталом
</t>
  </si>
  <si>
    <t>4 квартал 2024</t>
  </si>
  <si>
    <t xml:space="preserve">Начальник отдела финансово-экономической работы управления образования администрации МО ГО "Сыктывкар" Борисова С.В., Директор МКУ "Центр обеспечкения деятельности образовательных организаций"
</t>
  </si>
  <si>
    <t>Заместитель начальника управления образования администрации МО ГО "Сыктывкар" Котелина Н.Е., 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t>
  </si>
  <si>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Пытова А.А., Заместители начальника управления образования администрации МО ГО "Сыктывкар" Котелина Н.Е., Дышев А.А.
</t>
  </si>
  <si>
    <t xml:space="preserve">Начальник управления архитектуры, городского строительства и землепользования администрации МО ГО "Сыктывкар" Мартынова Е.В., начальник бюджетного учреждения "УКС МО ГО "Сыктывкар" Пытова А.А.
</t>
  </si>
  <si>
    <t xml:space="preserve">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директор МУ ДПО "ЦРО" Гузь И.Н.
</t>
  </si>
  <si>
    <t xml:space="preserve">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t>
  </si>
  <si>
    <t xml:space="preserve">Заместитель начальника управления образования администрации МО ГО "Сыктывкар" Куликова А.Р., директор МУ ДПО "ЦРО" Гузь И.Н.
</t>
  </si>
  <si>
    <t xml:space="preserve">Начальник отдела воспитания, дополнительного образования и молодежной политики управления образования администрации МО ГО "Сыктывкар" Меньшикова Т.С., главный бухгалтер управления образования администрации МО ГО "Сыктывкар" Комарова Л.А., Директор МКУ "ЦОД ОО" Бабешко М.И.
</t>
  </si>
  <si>
    <t xml:space="preserve">Начальник отдела воспитания, дополнительного образования и молодежной политики управления образования администрации МО ГО "Сыктывкар" Меньшикова Т.С., Директор МКУ "ЦОД ОО" Бабешко М.И.
</t>
  </si>
  <si>
    <t xml:space="preserve">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Начальник отдела воспитания, дополнительного образования и молодежной политики управления образования администрации МО ГО "Сыктывкар" Меньшикова Т.С.
</t>
  </si>
  <si>
    <t xml:space="preserve">Заместитель начальника управления образования администрации МО ГО "Сыктывкар" Куликова А.Р., Начальник отдела финансово-экономической работы управления образования администрации МО ГО "Сыктывкар" Борисова С.В.
</t>
  </si>
  <si>
    <t xml:space="preserve">Заместитель начальника Управления дошкольного образования администрации МО ГО "Сыктывкар" Боровкова Н.В., Заместитель начальника Управления образования администрации МО ГО "Сыктывкар" Куликова А.Р.
Директор МКУ "ЦОД ОО" Бабешко М.И.
</t>
  </si>
  <si>
    <t>5.3</t>
  </si>
  <si>
    <t>9.1</t>
  </si>
  <si>
    <t>9.2</t>
  </si>
  <si>
    <t>13.5.</t>
  </si>
  <si>
    <t>13.6.</t>
  </si>
  <si>
    <t>13.7</t>
  </si>
  <si>
    <t>13.8</t>
  </si>
  <si>
    <t>13.9</t>
  </si>
  <si>
    <t>14.2.</t>
  </si>
  <si>
    <t>14.3.</t>
  </si>
  <si>
    <t>14.4.</t>
  </si>
  <si>
    <t>17.2.</t>
  </si>
  <si>
    <t>17.3.</t>
  </si>
  <si>
    <t>17.4.</t>
  </si>
  <si>
    <t>17.5.</t>
  </si>
  <si>
    <t>19.2</t>
  </si>
  <si>
    <t>19.3</t>
  </si>
  <si>
    <t>22.1.</t>
  </si>
  <si>
    <t>25.2</t>
  </si>
  <si>
    <t>28.1.</t>
  </si>
  <si>
    <t>29.1</t>
  </si>
  <si>
    <t>30.1.</t>
  </si>
  <si>
    <t>30.2.</t>
  </si>
  <si>
    <t>31.1.</t>
  </si>
  <si>
    <t>33.</t>
  </si>
  <si>
    <t>34.</t>
  </si>
  <si>
    <t>35.</t>
  </si>
  <si>
    <t>36.</t>
  </si>
  <si>
    <t>ВИ</t>
  </si>
  <si>
    <t xml:space="preserve">Начальник отдела общего образования управления образования администрации МО ГО "Сыктывкар" Порошкина О.В., начальник отдела финансово-экономической работы управления образования администрации МО ГО "Сыктывкар" Борисова С.В.
</t>
  </si>
  <si>
    <t xml:space="preserve">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Директор МКУ "Центр обеспечения деятельности образовательных организаций"
</t>
  </si>
  <si>
    <t xml:space="preserve">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Директор МКУ "Центр обеспечения деятельности образовательных организаций"
</t>
  </si>
  <si>
    <t xml:space="preserve">Начальник отдела общего образования управления образования администрации МО ГО "Сыктывкар" Порошкина О.В., консультант отдела общего образования управления образования администрации МО ГО "Сыктывкар" Филимонов К.А.
</t>
  </si>
  <si>
    <t xml:space="preserve">            Наименование муниципальной программы: "Развитие образования"
                     отчетный период: 6 месяцев 2024 г.
</t>
  </si>
  <si>
    <t>ежемесячно до 10 числа месяца, следующего за отчетным кварталом</t>
  </si>
  <si>
    <r>
      <rPr>
        <b/>
        <sz val="12"/>
        <color theme="1"/>
        <rFont val="Times New Roman"/>
        <family val="1"/>
        <charset val="204"/>
      </rPr>
      <t xml:space="preserve">Мероприятие 1.1.10.1. </t>
    </r>
    <r>
      <rPr>
        <sz val="12"/>
        <color theme="1"/>
        <rFont val="Times New Roman"/>
        <family val="1"/>
        <charset val="204"/>
      </rPr>
      <t xml:space="preserve">Реализация народных проектов в рамках реализации проекта "Народный бюджет" в Республике Коми
</t>
    </r>
  </si>
  <si>
    <r>
      <rPr>
        <b/>
        <sz val="12"/>
        <color theme="1"/>
        <rFont val="Times New Roman"/>
        <family val="1"/>
        <charset val="204"/>
      </rPr>
      <t>Контрольное событие 21.</t>
    </r>
    <r>
      <rPr>
        <sz val="12"/>
        <color theme="1"/>
        <rFont val="Times New Roman"/>
        <family val="1"/>
        <charset val="204"/>
      </rPr>
      <t xml:space="preserve"> Проведен мониторинг выполнения работ муниципальными дошкольными образовательными организациями по реализации народных проектов в сфере образования, прошедших отбор в рамках проекта "Народный бюджет"
</t>
    </r>
  </si>
  <si>
    <r>
      <rPr>
        <b/>
        <sz val="12"/>
        <color theme="1"/>
        <rFont val="Times New Roman"/>
        <family val="1"/>
        <charset val="204"/>
      </rPr>
      <t>Мероприятие 1.1.10.2.</t>
    </r>
    <r>
      <rPr>
        <sz val="12"/>
        <color theme="1"/>
        <rFont val="Times New Roman"/>
        <family val="1"/>
        <charset val="204"/>
      </rPr>
      <t xml:space="preserve"> Реализация инициативных проектов на территории МО ГО "Сыктывкар"
</t>
    </r>
  </si>
  <si>
    <r>
      <rPr>
        <b/>
        <sz val="12"/>
        <color theme="1"/>
        <rFont val="Times New Roman"/>
        <family val="1"/>
        <charset val="204"/>
      </rPr>
      <t>Контрольное событие 22.</t>
    </r>
    <r>
      <rPr>
        <sz val="12"/>
        <color theme="1"/>
        <rFont val="Times New Roman"/>
        <family val="1"/>
        <charset val="204"/>
      </rPr>
      <t xml:space="preserve"> Проведен мониторинг выполнения мероприятий муниципальными дошкольными образовательными организациями по реализации инициативных проектов на территории МО ГО "Сыктывкар" прошедших отбор
</t>
    </r>
  </si>
  <si>
    <r>
      <rPr>
        <b/>
        <sz val="12"/>
        <rFont val="Times New Roman"/>
        <family val="1"/>
        <charset val="204"/>
      </rPr>
      <t>Основное мероприятие 1.2.1.</t>
    </r>
    <r>
      <rPr>
        <sz val="12"/>
        <rFont val="Times New Roman"/>
        <family val="1"/>
        <charset val="204"/>
      </rPr>
      <t xml:space="preserve">  Развитие кадровых ресурсов муниципальной системы дошкольного образования</t>
    </r>
  </si>
  <si>
    <r>
      <rPr>
        <b/>
        <sz val="12"/>
        <rFont val="Times New Roman"/>
        <family val="1"/>
        <charset val="204"/>
      </rPr>
      <t>Основное мероприятие 1.1.1</t>
    </r>
    <r>
      <rPr>
        <sz val="12"/>
        <rFont val="Times New Roman"/>
        <family val="1"/>
        <charset val="204"/>
      </rPr>
      <t>. Обеспечение деятельности (оказание услуг) муниципальных учреждений (организаций)</t>
    </r>
  </si>
  <si>
    <r>
      <rPr>
        <b/>
        <sz val="12"/>
        <rFont val="Times New Roman"/>
        <family val="1"/>
        <charset val="204"/>
      </rPr>
      <t xml:space="preserve">Мероприятие 1.1.1.1. </t>
    </r>
    <r>
      <rPr>
        <sz val="12"/>
        <rFont val="Times New Roman"/>
        <family val="1"/>
        <charset val="204"/>
      </rPr>
      <t>Обеспечение выполнения муниципальными образовательными организациями муниципальных заданий по реализации основной общеобразовательной программы дошкольного образования</t>
    </r>
  </si>
  <si>
    <r>
      <rPr>
        <b/>
        <sz val="12"/>
        <rFont val="Times New Roman"/>
        <family val="1"/>
        <charset val="204"/>
      </rPr>
      <t>Контрольное событие 1.</t>
    </r>
    <r>
      <rPr>
        <sz val="12"/>
        <rFont val="Times New Roman"/>
        <family val="1"/>
        <charset val="204"/>
      </rPr>
      <t xml:space="preserve"> Проведен мониторинг выполнения муниципального задания  муниципальными образовательными организациями
</t>
    </r>
  </si>
  <si>
    <r>
      <rPr>
        <b/>
        <sz val="12"/>
        <rFont val="Times New Roman"/>
        <family val="1"/>
        <charset val="204"/>
      </rPr>
      <t>Мероприятие 1.1.1.2.</t>
    </r>
    <r>
      <rPr>
        <sz val="12"/>
        <rFont val="Times New Roman"/>
        <family val="1"/>
        <charset val="204"/>
      </rPr>
      <t xml:space="preserve"> Оплата муниципальными образовательными организациями платежей по коммунальным услугам (ТКО)</t>
    </r>
  </si>
  <si>
    <r>
      <rPr>
        <b/>
        <sz val="12"/>
        <rFont val="Times New Roman"/>
        <family val="1"/>
        <charset val="204"/>
      </rPr>
      <t>Контрольное событие 2.</t>
    </r>
    <r>
      <rPr>
        <sz val="12"/>
        <rFont val="Times New Roman"/>
        <family val="1"/>
        <charset val="204"/>
      </rPr>
      <t xml:space="preserve"> Проведен мониторинг кредиторской задолженности по оплате муниципальными образовательными организациями расходов по коммунальным услугам (ТКО)
</t>
    </r>
  </si>
  <si>
    <r>
      <rPr>
        <b/>
        <sz val="12"/>
        <rFont val="Times New Roman"/>
        <family val="1"/>
        <charset val="204"/>
      </rPr>
      <t xml:space="preserve">Мероприятие 1.1.1.3. </t>
    </r>
    <r>
      <rPr>
        <sz val="12"/>
        <rFont val="Times New Roman"/>
        <family val="1"/>
        <charset val="204"/>
      </rPr>
      <t xml:space="preserve">Обеспечение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t>
    </r>
  </si>
  <si>
    <r>
      <rPr>
        <b/>
        <sz val="12"/>
        <rFont val="Times New Roman"/>
        <family val="1"/>
        <charset val="204"/>
      </rPr>
      <t xml:space="preserve">Контрольное событие 3. </t>
    </r>
    <r>
      <rPr>
        <sz val="12"/>
        <rFont val="Times New Roman"/>
        <family val="1"/>
        <charset val="204"/>
      </rPr>
      <t xml:space="preserve">Проведен 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t>
    </r>
  </si>
  <si>
    <r>
      <rPr>
        <b/>
        <sz val="12"/>
        <rFont val="Times New Roman"/>
        <family val="1"/>
        <charset val="204"/>
      </rPr>
      <t>Основное мероприятие 1.1.2</t>
    </r>
    <r>
      <rPr>
        <sz val="12"/>
        <rFont val="Times New Roman"/>
        <family val="1"/>
        <charset val="204"/>
      </rPr>
      <t>.  Реализация муниципальными дошкольными организациями и муниципальными общеобразовательными организациями образовательных программ</t>
    </r>
  </si>
  <si>
    <r>
      <rPr>
        <b/>
        <sz val="12"/>
        <rFont val="Times New Roman"/>
        <family val="1"/>
        <charset val="204"/>
      </rPr>
      <t>Мероприятие 1.1.2.1</t>
    </r>
    <r>
      <rPr>
        <sz val="12"/>
        <rFont val="Times New Roman"/>
        <family val="1"/>
        <charset val="204"/>
      </rPr>
      <t>. Организация предоставления общедоступного бесплатного дошкольного образования в муниципальных дошкольных образовательных организациях</t>
    </r>
  </si>
  <si>
    <r>
      <rPr>
        <b/>
        <sz val="12"/>
        <rFont val="Times New Roman"/>
        <family val="1"/>
        <charset val="204"/>
      </rPr>
      <t xml:space="preserve">Контрольное событие 4. </t>
    </r>
    <r>
      <rPr>
        <sz val="12"/>
        <rFont val="Times New Roman"/>
        <family val="1"/>
        <charset val="204"/>
      </rPr>
      <t xml:space="preserve">Проведен мониторинг соблюдения лицензионных требований и принятых мер по устранению выявленных нарушений в муниципальных дошкольных образовательных организациях
</t>
    </r>
  </si>
  <si>
    <r>
      <rPr>
        <b/>
        <sz val="12"/>
        <rFont val="Times New Roman"/>
        <family val="1"/>
        <charset val="204"/>
      </rPr>
      <t>Мероприятие 1.1.2.2.</t>
    </r>
    <r>
      <rPr>
        <sz val="12"/>
        <rFont val="Times New Roman"/>
        <family val="1"/>
        <charset val="204"/>
      </rPr>
      <t xml:space="preserve"> Обеспечение соответствия средней заработной платы педагогических работников муниципальных дошкольных образовательных организаций установленному целевому показателю заработной платы в дошкольных образовательных организациях </t>
    </r>
  </si>
  <si>
    <r>
      <rPr>
        <b/>
        <sz val="12"/>
        <rFont val="Times New Roman"/>
        <family val="1"/>
        <charset val="204"/>
      </rPr>
      <t>Контрольное событие 5</t>
    </r>
    <r>
      <rPr>
        <sz val="12"/>
        <rFont val="Times New Roman"/>
        <family val="1"/>
        <charset val="204"/>
      </rPr>
      <t>. Мониторинг средней заработной платы педагогических работников муниципальных дошкольных образовательных организаций</t>
    </r>
  </si>
  <si>
    <r>
      <rPr>
        <b/>
        <sz val="12"/>
        <color theme="1"/>
        <rFont val="Times New Roman"/>
        <family val="1"/>
        <charset val="204"/>
      </rPr>
      <t xml:space="preserve">Мероприятие 1.1.2.3. </t>
    </r>
    <r>
      <rPr>
        <sz val="12"/>
        <color theme="1"/>
        <rFont val="Times New Roman"/>
        <family val="1"/>
        <charset val="204"/>
      </rPr>
      <t>Обеспечение показателя предельной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t>
    </r>
  </si>
  <si>
    <r>
      <rPr>
        <b/>
        <sz val="12"/>
        <rFont val="Times New Roman"/>
        <family val="1"/>
        <charset val="204"/>
      </rPr>
      <t>Контрольное событие 6.</t>
    </r>
    <r>
      <rPr>
        <sz val="12"/>
        <rFont val="Times New Roman"/>
        <family val="1"/>
        <charset val="204"/>
      </rPr>
      <t xml:space="preserve"> Мониторинг показателя предельной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
</t>
    </r>
  </si>
  <si>
    <r>
      <rPr>
        <b/>
        <sz val="12"/>
        <rFont val="Times New Roman"/>
        <family val="1"/>
        <charset val="204"/>
      </rPr>
      <t>Мероприятие 1.1.2.4.</t>
    </r>
    <r>
      <rPr>
        <sz val="12"/>
        <rFont val="Times New Roman"/>
        <family val="1"/>
        <charset val="204"/>
      </rPr>
      <t xml:space="preserve"> Выполнение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t>
    </r>
  </si>
  <si>
    <r>
      <rPr>
        <b/>
        <sz val="12"/>
        <rFont val="Times New Roman"/>
        <family val="1"/>
        <charset val="204"/>
      </rPr>
      <t xml:space="preserve">Контрольное событие 7. </t>
    </r>
    <r>
      <rPr>
        <sz val="12"/>
        <rFont val="Times New Roman"/>
        <family val="1"/>
        <charset val="204"/>
      </rPr>
      <t xml:space="preserve">Мониторинг выполнения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r>
  </si>
  <si>
    <r>
      <rPr>
        <b/>
        <sz val="12"/>
        <rFont val="Times New Roman"/>
        <family val="1"/>
        <charset val="204"/>
      </rPr>
      <t>Основное мероприятие 1.1.3</t>
    </r>
    <r>
      <rPr>
        <sz val="12"/>
        <rFont val="Times New Roman"/>
        <family val="1"/>
        <charset val="204"/>
      </rPr>
      <t>.  Компенсация за содержание ребенка (присмотр и уход за ребенком) в государственных, муниципальных образовательных организациях, а также иных образовательных организациях на территории Республики Коми, реализующих основную общеобразовательную программу дошкольного образования</t>
    </r>
  </si>
  <si>
    <r>
      <rPr>
        <b/>
        <sz val="12"/>
        <rFont val="Times New Roman"/>
        <family val="1"/>
        <charset val="204"/>
      </rPr>
      <t>Мероприятие 1.1.3.1.</t>
    </r>
    <r>
      <rPr>
        <sz val="12"/>
        <rFont val="Times New Roman"/>
        <family val="1"/>
        <charset val="204"/>
      </rPr>
      <t xml:space="preserve"> Выполнение административных процедур в соответствии с требованиями административного регламента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r>
  </si>
  <si>
    <r>
      <rPr>
        <b/>
        <sz val="12"/>
        <rFont val="Times New Roman"/>
        <family val="1"/>
        <charset val="204"/>
      </rPr>
      <t>Контрольное событие 8</t>
    </r>
    <r>
      <rPr>
        <sz val="12"/>
        <rFont val="Times New Roman"/>
        <family val="1"/>
        <charset val="204"/>
      </rPr>
      <t xml:space="preserve">. Приняты и рассмотрены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t>
    </r>
  </si>
  <si>
    <r>
      <rPr>
        <b/>
        <sz val="12"/>
        <rFont val="Times New Roman"/>
        <family val="1"/>
        <charset val="204"/>
      </rPr>
      <t>Контрольное событие 9.</t>
    </r>
    <r>
      <rPr>
        <sz val="12"/>
        <rFont val="Times New Roman"/>
        <family val="1"/>
        <charset val="204"/>
      </rPr>
      <t xml:space="preserve">  Выданы уведомления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или об отказе в предоставлении муниципальной услуги</t>
    </r>
  </si>
  <si>
    <r>
      <rPr>
        <b/>
        <sz val="12"/>
        <rFont val="Times New Roman"/>
        <family val="1"/>
        <charset val="204"/>
      </rPr>
      <t>Мероприятие 1.1.3.2.</t>
    </r>
    <r>
      <rPr>
        <sz val="12"/>
        <rFont val="Times New Roman"/>
        <family val="1"/>
        <charset val="204"/>
      </rPr>
      <t xml:space="preserve"> Финансирование расходов, направленных на компенсацию родительской платы за присмотр и уход за детьми в муниципальных дошкольных образовательных организациях</t>
    </r>
  </si>
  <si>
    <r>
      <rPr>
        <b/>
        <sz val="12"/>
        <rFont val="Times New Roman"/>
        <family val="1"/>
        <charset val="204"/>
      </rPr>
      <t>Контрольное событие 10.</t>
    </r>
    <r>
      <rPr>
        <sz val="12"/>
        <rFont val="Times New Roman"/>
        <family val="1"/>
        <charset val="204"/>
      </rPr>
      <t xml:space="preserve"> Определен объем расходов, связанных с назначением компенсации за содержание ребенка (присмотр и уход за ребенком) в муниципальных дошкольных образовательных организациях</t>
    </r>
  </si>
  <si>
    <r>
      <rPr>
        <b/>
        <sz val="12"/>
        <rFont val="Times New Roman"/>
        <family val="1"/>
        <charset val="204"/>
      </rPr>
      <t>Основное мероприятие 1.1.5</t>
    </r>
    <r>
      <rPr>
        <sz val="12"/>
        <rFont val="Times New Roman"/>
        <family val="1"/>
        <charset val="204"/>
      </rPr>
      <t xml:space="preserve">. Обеспечение доступности приоритетных объектов и образования в приорететных сферах жизнидеятельности инвалидов и других маломобильных групп населения </t>
    </r>
  </si>
  <si>
    <r>
      <rPr>
        <b/>
        <sz val="12"/>
        <rFont val="Times New Roman"/>
        <family val="1"/>
        <charset val="204"/>
      </rPr>
      <t>Мероприятие 1.1.5.1.</t>
    </r>
    <r>
      <rPr>
        <sz val="12"/>
        <rFont val="Times New Roman"/>
        <family val="1"/>
        <charset val="204"/>
      </rPr>
      <t xml:space="preserve"> Выполнение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r>
  </si>
  <si>
    <r>
      <rPr>
        <b/>
        <sz val="12"/>
        <rFont val="Times New Roman"/>
        <family val="1"/>
        <charset val="204"/>
      </rPr>
      <t>Контрольное событие 11</t>
    </r>
    <r>
      <rPr>
        <sz val="12"/>
        <rFont val="Times New Roman"/>
        <family val="1"/>
        <charset val="204"/>
      </rPr>
      <t>. Проведен мониторинг исполнения муниципальными дошкольными образовательными организациями планов мероприятий, предусмотренных паспортами архитектурной доступности объектов для инвалидов и других маломобильных групп населения</t>
    </r>
  </si>
  <si>
    <r>
      <t xml:space="preserve">Основное мероприятие 1.1.6. </t>
    </r>
    <r>
      <rPr>
        <sz val="12"/>
        <rFont val="Times New Roman"/>
        <family val="1"/>
        <charset val="204"/>
      </rPr>
      <t>Создание условий для функционирования муниципальных учреждений (организаций)</t>
    </r>
  </si>
  <si>
    <r>
      <t xml:space="preserve">Мероприятие 1.1.6.1. </t>
    </r>
    <r>
      <rPr>
        <sz val="12"/>
        <rFont val="Times New Roman"/>
        <family val="1"/>
        <charset val="204"/>
      </rPr>
      <t>Выполнение ремонтных работ организациями, функции и полномочия учредителя которых осуществляет Управление дошкольного образования администрации МО ГО "Сыктывакар"</t>
    </r>
  </si>
  <si>
    <r>
      <t xml:space="preserve">Контрольное событие 12. </t>
    </r>
    <r>
      <rPr>
        <sz val="12"/>
        <rFont val="Times New Roman"/>
        <family val="1"/>
        <charset val="204"/>
      </rPr>
      <t>Проведен мониторинг выполнения ремонтных работ организациями, функции и полномочия учредителя которых осуществляет Управление дошкольного образования администрации МО ГО "Сыктывакар"</t>
    </r>
    <r>
      <rPr>
        <b/>
        <sz val="12"/>
        <rFont val="Times New Roman"/>
        <family val="1"/>
        <charset val="204"/>
      </rPr>
      <t xml:space="preserve">
</t>
    </r>
  </si>
  <si>
    <r>
      <rPr>
        <b/>
        <sz val="12"/>
        <rFont val="Times New Roman"/>
        <family val="1"/>
        <charset val="204"/>
      </rPr>
      <t xml:space="preserve">Мероприятие 1.1.6.2. </t>
    </r>
    <r>
      <rPr>
        <sz val="12"/>
        <rFont val="Times New Roman"/>
        <family val="1"/>
        <charset val="204"/>
      </rPr>
      <t xml:space="preserve">Проведение мероприятий по обеспечению комплексной безопасности муниципальными дошкольными образовательными организациями
</t>
    </r>
  </si>
  <si>
    <r>
      <rPr>
        <b/>
        <sz val="12"/>
        <rFont val="Times New Roman"/>
        <family val="1"/>
        <charset val="204"/>
      </rPr>
      <t>Контрольное событие 13.</t>
    </r>
    <r>
      <rPr>
        <sz val="12"/>
        <rFont val="Times New Roman"/>
        <family val="1"/>
        <charset val="204"/>
      </rPr>
      <t xml:space="preserve"> Проведен мониторинг выполнения работ муниципальными дошкольными образовательными организациями по обеспечению антитеррористической защищенности       </t>
    </r>
  </si>
  <si>
    <r>
      <rPr>
        <b/>
        <sz val="12"/>
        <rFont val="Times New Roman"/>
        <family val="1"/>
        <charset val="204"/>
      </rPr>
      <t xml:space="preserve">Контрольное событие 14. </t>
    </r>
    <r>
      <rPr>
        <sz val="12"/>
        <rFont val="Times New Roman"/>
        <family val="1"/>
        <charset val="204"/>
      </rPr>
      <t>Проведен мониторинг выполнения работ муниципальными дошкольными образовательными организациями по обеспечению пожарной безопасности</t>
    </r>
  </si>
  <si>
    <r>
      <rPr>
        <b/>
        <sz val="12"/>
        <rFont val="Times New Roman"/>
        <family val="1"/>
        <charset val="204"/>
      </rPr>
      <t xml:space="preserve">Контрольное событие 15. </t>
    </r>
    <r>
      <rPr>
        <sz val="12"/>
        <rFont val="Times New Roman"/>
        <family val="1"/>
        <charset val="204"/>
      </rPr>
      <t>Проведен 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t>
    </r>
  </si>
  <si>
    <r>
      <rPr>
        <b/>
        <sz val="12"/>
        <rFont val="Times New Roman"/>
        <family val="1"/>
        <charset val="204"/>
      </rPr>
      <t xml:space="preserve">Мероприятие 1.1.6.6. </t>
    </r>
    <r>
      <rPr>
        <sz val="12"/>
        <rFont val="Times New Roman"/>
        <family val="1"/>
        <charset val="204"/>
      </rPr>
      <t xml:space="preserve">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r>
  </si>
  <si>
    <r>
      <rPr>
        <b/>
        <sz val="12"/>
        <rFont val="Times New Roman"/>
        <family val="1"/>
        <charset val="204"/>
      </rPr>
      <t xml:space="preserve">Контрольное событие 16. </t>
    </r>
    <r>
      <rPr>
        <sz val="12"/>
        <rFont val="Times New Roman"/>
        <family val="1"/>
        <charset val="204"/>
      </rPr>
      <t xml:space="preserve">Отчет о расходовании средств на 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
</t>
    </r>
  </si>
  <si>
    <r>
      <rPr>
        <b/>
        <sz val="12"/>
        <rFont val="Times New Roman"/>
        <family val="1"/>
        <charset val="204"/>
      </rPr>
      <t>Основное мероприятие 1.1.7.</t>
    </r>
    <r>
      <rPr>
        <sz val="12"/>
        <rFont val="Times New Roman"/>
        <family val="1"/>
        <charset val="204"/>
      </rPr>
      <t xml:space="preserve">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</si>
  <si>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2"/>
        <rFont val="Times New Roman"/>
        <family val="1"/>
        <charset val="204"/>
      </rPr>
      <t>Мероприятие 1.1.7.1.</t>
    </r>
    <r>
      <rPr>
        <sz val="12"/>
        <rFont val="Times New Roman"/>
        <family val="1"/>
        <charset val="204"/>
      </rPr>
      <t xml:space="preserve"> Обеспечение выплаты ежемесячной денежной компенсации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</si>
  <si>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2"/>
        <rFont val="Times New Roman"/>
        <family val="1"/>
        <charset val="204"/>
      </rPr>
      <t>Контрольное событие 17.</t>
    </r>
    <r>
      <rPr>
        <sz val="12"/>
        <rFont val="Times New Roman"/>
        <family val="1"/>
        <charset val="204"/>
      </rPr>
      <t xml:space="preserve"> Начислена компенсация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</si>
  <si>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2"/>
        <rFont val="Times New Roman"/>
        <family val="1"/>
        <charset val="204"/>
      </rPr>
      <t xml:space="preserve">Основное мероприятие 1.1.8. </t>
    </r>
    <r>
      <rPr>
        <sz val="12"/>
        <rFont val="Times New Roman"/>
        <family val="1"/>
        <charset val="204"/>
      </rPr>
      <t xml:space="preserve"> Реализация отдельных мероприятий регионального проекта "Поддержка семей, имеющих детей"</t>
    </r>
  </si>
  <si>
    <r>
      <rPr>
        <b/>
        <sz val="12"/>
        <rFont val="Times New Roman"/>
        <family val="1"/>
        <charset val="204"/>
      </rPr>
      <t>Мероприятие 1.1.8.1.</t>
    </r>
    <r>
      <rPr>
        <sz val="12"/>
        <rFont val="Times New Roman"/>
        <family val="1"/>
        <charset val="204"/>
      </rPr>
      <t xml:space="preserve"> Оказание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t>
    </r>
  </si>
  <si>
    <r>
      <rPr>
        <b/>
        <sz val="12"/>
        <rFont val="Times New Roman"/>
        <family val="1"/>
        <charset val="204"/>
      </rPr>
      <t xml:space="preserve">Контрольное событие 18. </t>
    </r>
    <r>
      <rPr>
        <sz val="12"/>
        <rFont val="Times New Roman"/>
        <family val="1"/>
        <charset val="204"/>
      </rPr>
      <t xml:space="preserve">Проведен мониторинг предоставления услуг методической, психолого-педагогической, диагностической и консультативной помощи родителям (законным представителям) в муниципальных дошкольных образовательных организациях
</t>
    </r>
  </si>
  <si>
    <r>
      <rPr>
        <b/>
        <sz val="12"/>
        <rFont val="Times New Roman"/>
        <family val="1"/>
        <charset val="204"/>
      </rPr>
      <t xml:space="preserve">Основное мероприятие 1.1.9. </t>
    </r>
    <r>
      <rPr>
        <sz val="12"/>
        <rFont val="Times New Roman"/>
        <family val="1"/>
        <charset val="204"/>
      </rPr>
      <t xml:space="preserve">Финансовая поддержка юридических лиц и индивидуальных предпринимателей, реализующих основные образовательные программы дошкольного образования и (или) присмотр и уход за детьми
</t>
    </r>
  </si>
  <si>
    <r>
      <t xml:space="preserve">Мероприятие 1.1.9.1. </t>
    </r>
    <r>
      <rPr>
        <sz val="12"/>
        <rFont val="Times New Roman"/>
        <family val="1"/>
        <charset val="204"/>
      </rPr>
      <t xml:space="preserve">Предоставление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r>
      <rPr>
        <b/>
        <sz val="12"/>
        <rFont val="Times New Roman"/>
        <family val="1"/>
        <charset val="204"/>
      </rPr>
      <t xml:space="preserve">
</t>
    </r>
  </si>
  <si>
    <r>
      <t>Контрольное событие 19.</t>
    </r>
    <r>
      <rPr>
        <sz val="12"/>
        <rFont val="Times New Roman"/>
        <family val="1"/>
        <charset val="204"/>
      </rPr>
      <t xml:space="preserve"> Проведена экспертиза заявок, полученных от претендентов на получение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</si>
  <si>
    <r>
      <rPr>
        <b/>
        <sz val="12"/>
        <rFont val="Times New Roman"/>
        <family val="1"/>
        <charset val="204"/>
      </rPr>
      <t xml:space="preserve">Контрольное событие 20. </t>
    </r>
    <r>
      <rPr>
        <sz val="12"/>
        <rFont val="Times New Roman"/>
        <family val="1"/>
        <charset val="204"/>
      </rPr>
      <t xml:space="preserve">Заключено соглашение на предоставление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t>
    </r>
  </si>
  <si>
    <r>
      <rPr>
        <b/>
        <sz val="12"/>
        <rFont val="Times New Roman"/>
        <family val="1"/>
        <charset val="204"/>
      </rPr>
      <t xml:space="preserve">Основное мероприятие 1.1.10. </t>
    </r>
    <r>
      <rPr>
        <sz val="12"/>
        <rFont val="Times New Roman"/>
        <family val="1"/>
        <charset val="204"/>
      </rPr>
      <t xml:space="preserve">Реализация инициативных проектов в сфере образования
</t>
    </r>
  </si>
  <si>
    <r>
      <rPr>
        <b/>
        <sz val="12"/>
        <rFont val="Times New Roman"/>
        <family val="1"/>
        <charset val="204"/>
      </rPr>
      <t xml:space="preserve">Мероприятие 1.2.1.1. </t>
    </r>
    <r>
      <rPr>
        <sz val="12"/>
        <rFont val="Times New Roman"/>
        <family val="1"/>
        <charset val="204"/>
      </rPr>
      <t xml:space="preserve">Организация методического сопровождения деятельности муниципальных дошкольных образовательных организаций
</t>
    </r>
  </si>
  <si>
    <r>
      <rPr>
        <b/>
        <sz val="12"/>
        <rFont val="Times New Roman"/>
        <family val="1"/>
        <charset val="204"/>
      </rPr>
      <t xml:space="preserve">Контрольное событие 23. </t>
    </r>
    <r>
      <rPr>
        <sz val="12"/>
        <rFont val="Times New Roman"/>
        <family val="1"/>
        <charset val="204"/>
      </rPr>
      <t xml:space="preserve">Проведен анализ результатов деятельности базовых дошкольных образовательных организаций и городских методических объединений
</t>
    </r>
  </si>
  <si>
    <r>
      <rPr>
        <b/>
        <sz val="12"/>
        <rFont val="Times New Roman"/>
        <family val="1"/>
        <charset val="204"/>
      </rPr>
      <t>Мероприятие 1.2.1.2.</t>
    </r>
    <r>
      <rPr>
        <sz val="12"/>
        <rFont val="Times New Roman"/>
        <family val="1"/>
        <charset val="204"/>
      </rPr>
      <t xml:space="preserve"> Организация и проведение муниципальных конкурсов профессионального мастерства</t>
    </r>
  </si>
  <si>
    <r>
      <rPr>
        <b/>
        <sz val="12"/>
        <rFont val="Times New Roman"/>
        <family val="1"/>
        <charset val="204"/>
      </rPr>
      <t xml:space="preserve">Контрольное событие 24. </t>
    </r>
    <r>
      <rPr>
        <sz val="12"/>
        <rFont val="Times New Roman"/>
        <family val="1"/>
        <charset val="204"/>
      </rPr>
      <t xml:space="preserve">Проведен мониторинг участия педагогических работников в муниципальных конкурсах профессионального мастерства
</t>
    </r>
  </si>
  <si>
    <r>
      <rPr>
        <b/>
        <sz val="12"/>
        <rFont val="Times New Roman"/>
        <family val="1"/>
        <charset val="204"/>
      </rPr>
      <t xml:space="preserve">Основное мероприятие 1.2.2. </t>
    </r>
    <r>
      <rPr>
        <sz val="12"/>
        <rFont val="Times New Roman"/>
        <family val="1"/>
        <charset val="204"/>
      </rPr>
      <t>Развитие инновационного опыта работы муниципальных дошкольных образовательных организаций</t>
    </r>
  </si>
  <si>
    <r>
      <t xml:space="preserve">Мероприятие 1.2.2.1. </t>
    </r>
    <r>
      <rPr>
        <sz val="12"/>
        <rFont val="Times New Roman"/>
        <family val="1"/>
        <charset val="204"/>
      </rPr>
      <t xml:space="preserve">Организация и проведение муниципальных мероприятий по выявлению, распространению и поддержке инновационного опыта
</t>
    </r>
  </si>
  <si>
    <r>
      <rPr>
        <b/>
        <sz val="12"/>
        <rFont val="Times New Roman"/>
        <family val="1"/>
        <charset val="204"/>
      </rPr>
      <t xml:space="preserve">Контрольное событие 25. </t>
    </r>
    <r>
      <rPr>
        <sz val="12"/>
        <rFont val="Times New Roman"/>
        <family val="1"/>
        <charset val="204"/>
      </rPr>
      <t xml:space="preserve">Осуществлен анализ результатов проведения муниципальных мероприятий по выявлению, распространению и поддержке инновационного опыта
</t>
    </r>
  </si>
  <si>
    <r>
      <rPr>
        <b/>
        <sz val="12"/>
        <rFont val="Times New Roman"/>
        <family val="1"/>
        <charset val="204"/>
      </rPr>
      <t xml:space="preserve">Мероприятие 1.2.2.2. </t>
    </r>
    <r>
      <rPr>
        <sz val="12"/>
        <rFont val="Times New Roman"/>
        <family val="1"/>
        <charset val="204"/>
      </rPr>
      <t>Содействие участию муниципальных дошкольных образовательных организаций в республиканских и всероссийских мероприятиях по выявлению, распространению и поддержке инновационного опыта</t>
    </r>
  </si>
  <si>
    <r>
      <rPr>
        <b/>
        <sz val="12"/>
        <rFont val="Times New Roman"/>
        <family val="1"/>
        <charset val="204"/>
      </rPr>
      <t>Контрольное событие 26.</t>
    </r>
    <r>
      <rPr>
        <sz val="12"/>
        <rFont val="Times New Roman"/>
        <family val="1"/>
        <charset val="204"/>
      </rPr>
      <t xml:space="preserve"> Проведен мониторинг участия руководящих и педагогических работников муниципальных дошкольных образовательных организаций в республиканских и всероссийских мероприятиях по выявлению, распространению и поддержке инновационного опыта
</t>
    </r>
  </si>
  <si>
    <r>
      <rPr>
        <b/>
        <sz val="12"/>
        <rFont val="Times New Roman"/>
        <family val="1"/>
        <charset val="204"/>
      </rPr>
      <t>Основное мероприятие 1.2.3.</t>
    </r>
    <r>
      <rPr>
        <sz val="12"/>
        <rFont val="Times New Roman"/>
        <family val="1"/>
        <charset val="204"/>
      </rPr>
      <t xml:space="preserve"> Развитие системы поддержки талантливых детей</t>
    </r>
  </si>
  <si>
    <r>
      <t xml:space="preserve">Мероприятие 1.2.3.1. </t>
    </r>
    <r>
      <rPr>
        <sz val="12"/>
        <rFont val="Times New Roman"/>
        <family val="1"/>
        <charset val="204"/>
      </rPr>
      <t xml:space="preserve">Проведение муниципальных мероприятий для детей по различным направлениям
</t>
    </r>
  </si>
  <si>
    <r>
      <t xml:space="preserve">Контрольное событие 27. </t>
    </r>
    <r>
      <rPr>
        <sz val="12"/>
        <rFont val="Times New Roman"/>
        <family val="1"/>
        <charset val="204"/>
      </rPr>
      <t xml:space="preserve">Проведен мониторинг участия детей в муниципальных мероприятиях по различным направлениям
</t>
    </r>
  </si>
  <si>
    <r>
      <rPr>
        <b/>
        <sz val="12"/>
        <rFont val="Times New Roman"/>
        <family val="1"/>
        <charset val="204"/>
      </rPr>
      <t>Мероприятие 1.2.3.2.</t>
    </r>
    <r>
      <rPr>
        <sz val="12"/>
        <rFont val="Times New Roman"/>
        <family val="1"/>
        <charset val="204"/>
      </rPr>
      <t xml:space="preserve"> Организация предоставления дополнительного образования для детей дошкольного возраста в муниципальных дошкольных образовательных организациях
</t>
    </r>
  </si>
  <si>
    <r>
      <rPr>
        <b/>
        <sz val="12"/>
        <rFont val="Times New Roman"/>
        <family val="1"/>
        <charset val="204"/>
      </rPr>
      <t xml:space="preserve">Контрольное событие 28. </t>
    </r>
    <r>
      <rPr>
        <sz val="12"/>
        <rFont val="Times New Roman"/>
        <family val="1"/>
        <charset val="204"/>
      </rPr>
      <t xml:space="preserve">Проведен мониторинг предоставления дополнительного образования в муниципальных дошкольных образовательных организациях
</t>
    </r>
  </si>
  <si>
    <r>
      <rPr>
        <b/>
        <sz val="12"/>
        <rFont val="Times New Roman"/>
        <family val="1"/>
        <charset val="204"/>
      </rPr>
      <t>Основное мероприятие 2.1.1.</t>
    </r>
    <r>
      <rPr>
        <sz val="12"/>
        <rFont val="Times New Roman"/>
        <family val="1"/>
        <charset val="204"/>
      </rPr>
      <t xml:space="preserve">  Реализация муниципальными дошкольными организациями и муниципальными общеобразовательными организациями образовательных программ</t>
    </r>
  </si>
  <si>
    <r>
      <rPr>
        <b/>
        <sz val="12"/>
        <rFont val="Times New Roman"/>
        <family val="1"/>
        <charset val="204"/>
      </rPr>
      <t xml:space="preserve">Мероприятие 2.1.1.1. </t>
    </r>
    <r>
      <rPr>
        <sz val="12"/>
        <rFont val="Times New Roman"/>
        <family val="1"/>
        <charset val="204"/>
      </rPr>
      <t>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</si>
  <si>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t xml:space="preserve">Контрольное событие 29. </t>
    </r>
    <r>
      <rPr>
        <sz val="12"/>
        <rFont val="Times New Roman"/>
        <family val="1"/>
        <charset val="204"/>
      </rPr>
      <t>Приемка вневедомственной комиссией 37 общеобразовательных организаций к новому учебному году (Акты проверки готовности общеобразовательных организаций к новому учебному году и работе в зимних условиях)</t>
    </r>
    <r>
      <rPr>
        <b/>
        <sz val="12"/>
        <rFont val="Times New Roman"/>
        <family val="1"/>
        <charset val="204"/>
      </rPr>
      <t xml:space="preserve">
</t>
    </r>
  </si>
  <si>
    <r>
      <rPr>
        <b/>
        <sz val="12"/>
        <rFont val="Times New Roman"/>
        <family val="1"/>
        <charset val="204"/>
      </rPr>
      <t>Мероприятие 2.1.1.2.</t>
    </r>
    <r>
      <rPr>
        <sz val="12"/>
        <rFont val="Times New Roman"/>
        <family val="1"/>
        <charset val="204"/>
      </rPr>
      <t xml:space="preserve"> Обеспечение выполнения муниципальными общеобразовательными организациями муниципальных заданий по реализации программ начального общего, основного общего и среднего общего образования</t>
    </r>
  </si>
  <si>
    <r>
      <t xml:space="preserve">Контрольное событие 30. </t>
    </r>
    <r>
      <rPr>
        <sz val="12"/>
        <rFont val="Times New Roman"/>
        <family val="1"/>
        <charset val="204"/>
      </rPr>
      <t xml:space="preserve">Выполнено муниципальное задание 37 муниципальными общеобразовательными организациями (отчет о выполнение муниципальных заданий) </t>
    </r>
  </si>
  <si>
    <r>
      <rPr>
        <b/>
        <sz val="12"/>
        <rFont val="Times New Roman"/>
        <family val="1"/>
        <charset val="204"/>
      </rPr>
      <t>Мероприятие 2.1.1.3.</t>
    </r>
    <r>
      <rPr>
        <sz val="12"/>
        <rFont val="Times New Roman"/>
        <family val="1"/>
        <charset val="204"/>
      </rPr>
      <t xml:space="preserve"> Оснащение муниципальных образовательных организаций учебниками, учебными пособиями, учебно-методическими материалами, средствами обучения и воспитания в соответствии с требованиями федеральных государственных образовательных стандартов</t>
    </r>
  </si>
  <si>
    <r>
      <rPr>
        <b/>
        <sz val="12"/>
        <rFont val="Times New Roman"/>
        <family val="1"/>
        <charset val="204"/>
      </rPr>
      <t xml:space="preserve">Контрольное событие 31. </t>
    </r>
    <r>
      <rPr>
        <sz val="12"/>
        <rFont val="Times New Roman"/>
        <family val="1"/>
        <charset val="204"/>
      </rPr>
      <t>Закуплены учебники и учебные пособия (Акты проверки готовности общеобразовательных организаций к новому учебному году и работе в зимних условиях)</t>
    </r>
  </si>
  <si>
    <r>
      <rPr>
        <b/>
        <sz val="12"/>
        <rFont val="Times New Roman"/>
        <family val="1"/>
        <charset val="204"/>
      </rPr>
      <t>Мероприятие 2.1.1.4.</t>
    </r>
    <r>
      <rPr>
        <sz val="12"/>
        <rFont val="Times New Roman"/>
        <family val="1"/>
        <charset val="204"/>
      </rPr>
      <t xml:space="preserve"> Комплекс мероприятий по плановому введению федеральных государственных образовательных стандартов, повышение квалификации педагогов, организация методического сопровождения планового перехода и работы по федеральным государственным образовательным стандартам на муниципальном уровне</t>
    </r>
  </si>
  <si>
    <r>
      <rPr>
        <b/>
        <sz val="12"/>
        <rFont val="Times New Roman"/>
        <family val="1"/>
        <charset val="204"/>
      </rPr>
      <t>Контрольное событие 32.</t>
    </r>
    <r>
      <rPr>
        <sz val="12"/>
        <rFont val="Times New Roman"/>
        <family val="1"/>
        <charset val="204"/>
      </rPr>
      <t xml:space="preserve"> Переход на федеральные государственные образовательные стандарты на уровне начального общего, основного общего и среднего общего образования (Информация)</t>
    </r>
  </si>
  <si>
    <r>
      <rPr>
        <b/>
        <sz val="12"/>
        <rFont val="Times New Roman"/>
        <family val="1"/>
        <charset val="204"/>
      </rPr>
      <t>Мероприятие 2.1.1.5.</t>
    </r>
    <r>
      <rPr>
        <sz val="12"/>
        <rFont val="Times New Roman"/>
        <family val="1"/>
        <charset val="204"/>
      </rPr>
      <t xml:space="preserve"> Организация изучения в муниципальных образовательных организациях коми языка как родного и учебных предметов этнокультурной направленности, связанных с изучением государственного коми языка, истории, литературы, культуры коми народа</t>
    </r>
  </si>
  <si>
    <r>
      <rPr>
        <b/>
        <sz val="12"/>
        <rFont val="Times New Roman"/>
        <family val="1"/>
        <charset val="204"/>
      </rPr>
      <t>Контрольное событие 33.</t>
    </r>
    <r>
      <rPr>
        <sz val="12"/>
        <rFont val="Times New Roman"/>
        <family val="1"/>
        <charset val="204"/>
      </rPr>
      <t xml:space="preserve"> Проведен мониторинг реального функционирования коми языка в муниципальных образовательных организациях (информация)</t>
    </r>
  </si>
  <si>
    <r>
      <rPr>
        <b/>
        <sz val="12"/>
        <rFont val="Times New Roman"/>
        <family val="1"/>
        <charset val="204"/>
      </rPr>
      <t>Мероприятие 2.1.1.6.</t>
    </r>
    <r>
      <rPr>
        <sz val="12"/>
        <rFont val="Times New Roman"/>
        <family val="1"/>
        <charset val="204"/>
      </rPr>
      <t xml:space="preserve"> Обеспечение повышения квалификации и профессиональной подготовки педагогических работников не реже 1 раза в три года</t>
    </r>
  </si>
  <si>
    <r>
      <rPr>
        <b/>
        <sz val="12"/>
        <rFont val="Times New Roman"/>
        <family val="1"/>
        <charset val="204"/>
      </rPr>
      <t>Контрольное событие 34.</t>
    </r>
    <r>
      <rPr>
        <sz val="12"/>
        <rFont val="Times New Roman"/>
        <family val="1"/>
        <charset val="204"/>
      </rPr>
      <t xml:space="preserve"> Обеспечено 100% повышение квалификации педагогических работников, работающих по федеральным государственным образовательным стандартам</t>
    </r>
  </si>
  <si>
    <r>
      <rPr>
        <b/>
        <sz val="12"/>
        <color theme="1"/>
        <rFont val="Times New Roman"/>
        <family val="1"/>
        <charset val="204"/>
      </rPr>
      <t xml:space="preserve">Мероприятие 2.1.1.7. </t>
    </r>
    <r>
      <rPr>
        <sz val="12"/>
        <color theme="1"/>
        <rFont val="Times New Roman"/>
        <family val="1"/>
        <charset val="204"/>
      </rPr>
      <t xml:space="preserve">Обеспечение соответствия средней заработной платы педагогических работников муниципальных общеобразовательных организаций установленному целевому показателю заработной платы в общеобразовательных организациях
</t>
    </r>
  </si>
  <si>
    <r>
      <rPr>
        <b/>
        <sz val="12"/>
        <color theme="1"/>
        <rFont val="Times New Roman"/>
        <family val="1"/>
        <charset val="204"/>
      </rPr>
      <t>Контрольное событие 35.</t>
    </r>
    <r>
      <rPr>
        <sz val="12"/>
        <color theme="1"/>
        <rFont val="Times New Roman"/>
        <family val="1"/>
        <charset val="204"/>
      </rPr>
      <t xml:space="preserve"> Мониторинг средней заработной платы педагогических работников муниципальных общеобразовательных организаций
</t>
    </r>
  </si>
  <si>
    <r>
      <rPr>
        <b/>
        <sz val="12"/>
        <color theme="1"/>
        <rFont val="Times New Roman"/>
        <family val="1"/>
        <charset val="204"/>
      </rPr>
      <t xml:space="preserve">Мероприятие 2.1.1.8. </t>
    </r>
    <r>
      <rPr>
        <sz val="12"/>
        <color theme="1"/>
        <rFont val="Times New Roman"/>
        <family val="1"/>
        <charset val="204"/>
      </rPr>
      <t xml:space="preserve">Сохранение предельной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
</t>
    </r>
  </si>
  <si>
    <r>
      <rPr>
        <b/>
        <sz val="12"/>
        <color theme="1"/>
        <rFont val="Times New Roman"/>
        <family val="1"/>
        <charset val="204"/>
      </rPr>
      <t xml:space="preserve">Контрольное событие 36. </t>
    </r>
    <r>
      <rPr>
        <sz val="12"/>
        <color theme="1"/>
        <rFont val="Times New Roman"/>
        <family val="1"/>
        <charset val="204"/>
      </rPr>
      <t xml:space="preserve">Мониторинг показателя предельной доли расходов на оплату труда административно-управленческого и вспомогательного персонала в общем фонде оплаты труда муниципальных дошкольных и муниципальных общеобразовательных организаций
</t>
    </r>
  </si>
  <si>
    <r>
      <rPr>
        <b/>
        <sz val="12"/>
        <color theme="1"/>
        <rFont val="Times New Roman"/>
        <family val="1"/>
        <charset val="204"/>
      </rPr>
      <t>Мероприятие 2.1.1.9.</t>
    </r>
    <r>
      <rPr>
        <sz val="12"/>
        <color theme="1"/>
        <rFont val="Times New Roman"/>
        <family val="1"/>
        <charset val="204"/>
      </rPr>
      <t xml:space="preserve"> Исполнение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r>
  </si>
  <si>
    <r>
      <rPr>
        <b/>
        <sz val="12"/>
        <rFont val="Times New Roman"/>
        <family val="1"/>
        <charset val="204"/>
      </rPr>
      <t xml:space="preserve">Основное мероприятие 2.1.2. </t>
    </r>
    <r>
      <rPr>
        <sz val="12"/>
        <rFont val="Times New Roman"/>
        <family val="1"/>
        <charset val="204"/>
      </rPr>
      <t xml:space="preserve">  Обеспечение деятельности (оказание услуг) муниципальных учреждений (организаций)</t>
    </r>
  </si>
  <si>
    <r>
      <rPr>
        <b/>
        <sz val="12"/>
        <rFont val="Times New Roman"/>
        <family val="1"/>
        <charset val="204"/>
      </rPr>
      <t>Мероприятие 2.1.2.1.</t>
    </r>
    <r>
      <rPr>
        <sz val="12"/>
        <rFont val="Times New Roman"/>
        <family val="1"/>
        <charset val="204"/>
      </rPr>
      <t xml:space="preserve"> Организация предоставления общедоступного и бесплатного начального общего, основного общего и среднего общего образования в муниципальных общеобразовательных организациях</t>
    </r>
  </si>
  <si>
    <r>
      <rPr>
        <b/>
        <sz val="12"/>
        <rFont val="Times New Roman"/>
        <family val="1"/>
        <charset val="204"/>
      </rPr>
      <t>Контрольное событие 38.</t>
    </r>
    <r>
      <rPr>
        <sz val="12"/>
        <rFont val="Times New Roman"/>
        <family val="1"/>
        <charset val="204"/>
      </rPr>
      <t xml:space="preserve"> Вневедомственной комиссией принято 37 общеобразовательных организаций к новому учебному году (Приказ по итогам готовности ОО к новому учебному году и работе в зимних условиях)
</t>
    </r>
  </si>
  <si>
    <r>
      <rPr>
        <b/>
        <sz val="12"/>
        <rFont val="Times New Roman"/>
        <family val="1"/>
        <charset val="204"/>
      </rPr>
      <t>Мероприятие 2.1.2.2.</t>
    </r>
    <r>
      <rPr>
        <sz val="12"/>
        <rFont val="Times New Roman"/>
        <family val="1"/>
        <charset val="204"/>
      </rPr>
      <t xml:space="preserve"> Организация предоставления дополнительного образования детей в муниципальных организациях дополнительного образования детей</t>
    </r>
  </si>
  <si>
    <r>
      <rPr>
        <b/>
        <sz val="12"/>
        <color theme="1"/>
        <rFont val="Times New Roman"/>
        <family val="1"/>
        <charset val="204"/>
      </rPr>
      <t xml:space="preserve">Контрольное событие 39. </t>
    </r>
    <r>
      <rPr>
        <sz val="12"/>
        <color theme="1"/>
        <rFont val="Times New Roman"/>
        <family val="1"/>
        <charset val="204"/>
      </rPr>
      <t xml:space="preserve">Вневедомственной комиссией принято 8 образовательных организаций к новому учебному году (Приказ по итогам готовности ОО к новому учебному году и работе в зимних условиях)
</t>
    </r>
  </si>
  <si>
    <r>
      <rPr>
        <b/>
        <sz val="12"/>
        <color theme="1"/>
        <rFont val="Times New Roman"/>
        <family val="1"/>
        <charset val="204"/>
      </rPr>
      <t>Контрольное событие 41.</t>
    </r>
    <r>
      <rPr>
        <sz val="12"/>
        <color theme="1"/>
        <rFont val="Times New Roman"/>
        <family val="1"/>
        <charset val="204"/>
      </rPr>
      <t xml:space="preserve"> Обеспечено функционирование муниципальных организаций дополнительного образования (отчет о выполнении муниципальног социального заказа)</t>
    </r>
  </si>
  <si>
    <r>
      <rPr>
        <b/>
        <sz val="12"/>
        <rFont val="Times New Roman"/>
        <family val="1"/>
        <charset val="204"/>
      </rPr>
      <t xml:space="preserve">Мероприятие 2.1.2.3. </t>
    </r>
    <r>
      <rPr>
        <sz val="12"/>
        <rFont val="Times New Roman"/>
        <family val="1"/>
        <charset val="204"/>
      </rPr>
      <t xml:space="preserve">Оплата муниципальными учреждениями расходов по коммунальным услугам
</t>
    </r>
  </si>
  <si>
    <r>
      <rPr>
        <b/>
        <sz val="12"/>
        <rFont val="Times New Roman"/>
        <family val="1"/>
        <charset val="204"/>
      </rPr>
      <t xml:space="preserve">Контрольное событие 40. </t>
    </r>
    <r>
      <rPr>
        <sz val="12"/>
        <rFont val="Times New Roman"/>
        <family val="1"/>
        <charset val="204"/>
      </rPr>
      <t xml:space="preserve">Своевременно выполнены условия действующих договоров по обращению с твердыми коммунальными отходами
</t>
    </r>
  </si>
  <si>
    <r>
      <rPr>
        <b/>
        <sz val="12"/>
        <rFont val="Times New Roman"/>
        <family val="1"/>
        <charset val="204"/>
      </rPr>
      <t xml:space="preserve">Мероприятие 2.1.2.4. </t>
    </r>
    <r>
      <rPr>
        <sz val="12"/>
        <rFont val="Times New Roman"/>
        <family val="1"/>
        <charset val="204"/>
      </rPr>
      <t xml:space="preserve">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r>
  </si>
  <si>
    <r>
      <rPr>
        <b/>
        <sz val="12"/>
        <rFont val="Times New Roman"/>
        <family val="1"/>
        <charset val="204"/>
      </rPr>
      <t xml:space="preserve">Контрольное событие 41. </t>
    </r>
    <r>
      <rPr>
        <sz val="12"/>
        <rFont val="Times New Roman"/>
        <family val="1"/>
        <charset val="204"/>
      </rPr>
      <t xml:space="preserve">Обеспечено выполнение Соглашения по предоставлению выплат за клссное руководство 
</t>
    </r>
  </si>
  <si>
    <r>
      <rPr>
        <b/>
        <sz val="12"/>
        <rFont val="Times New Roman"/>
        <family val="1"/>
        <charset val="204"/>
      </rPr>
      <t>Основное мероприятие 2.1.3.</t>
    </r>
    <r>
      <rPr>
        <sz val="12"/>
        <rFont val="Times New Roman"/>
        <family val="1"/>
        <charset val="204"/>
      </rPr>
      <t xml:space="preserve">  Обеспечение доступности приоритетных объектов и образования в приоритетных сферах жизнедеятельности инвалидов и других маломобильных групп населения</t>
    </r>
  </si>
  <si>
    <r>
      <rPr>
        <b/>
        <sz val="12"/>
        <rFont val="Times New Roman"/>
        <family val="1"/>
        <charset val="204"/>
      </rPr>
      <t>Мероприятие 2.1.3.1.</t>
    </r>
    <r>
      <rPr>
        <sz val="12"/>
        <rFont val="Times New Roman"/>
        <family val="1"/>
        <charset val="204"/>
      </rPr>
      <t xml:space="preserve"> Выполнение работ по обеспечению доступности объектов в приоритетных сферах жизнедеятельности инвалидов и других маломобильных групп населения</t>
    </r>
  </si>
  <si>
    <r>
      <rPr>
        <b/>
        <sz val="12"/>
        <rFont val="Times New Roman"/>
        <family val="1"/>
        <charset val="204"/>
      </rPr>
      <t>Контрольное событие 42.</t>
    </r>
    <r>
      <rPr>
        <sz val="12"/>
        <rFont val="Times New Roman"/>
        <family val="1"/>
        <charset val="204"/>
      </rPr>
      <t xml:space="preserve"> Проведены работы по обустройству пандусов и входных групп в муниципальных общеобразовательных организациях (информация о выполненных работах)</t>
    </r>
  </si>
  <si>
    <r>
      <rPr>
        <b/>
        <sz val="12"/>
        <rFont val="Times New Roman"/>
        <family val="1"/>
        <charset val="204"/>
      </rPr>
      <t xml:space="preserve">Основное мероприятие 2.1.4. </t>
    </r>
    <r>
      <rPr>
        <sz val="12"/>
        <rFont val="Times New Roman"/>
        <family val="1"/>
        <charset val="204"/>
      </rPr>
      <t>Организация питания обучающихся в муниципальных образовательных организациях</t>
    </r>
  </si>
  <si>
    <r>
      <rPr>
        <b/>
        <sz val="12"/>
        <rFont val="Times New Roman"/>
        <family val="1"/>
        <charset val="204"/>
      </rPr>
      <t>Мероприятие 2.1.4.1.</t>
    </r>
    <r>
      <rPr>
        <sz val="12"/>
        <rFont val="Times New Roman"/>
        <family val="1"/>
        <charset val="204"/>
      </rPr>
      <t xml:space="preserve"> Обеспечение одноразового горячего питания на уровне начального общего образования обучающихся муниципальных общеобразовательных организаций в день посещения учебных занятий</t>
    </r>
  </si>
  <si>
    <r>
      <rPr>
        <b/>
        <sz val="12"/>
        <rFont val="Times New Roman"/>
        <family val="1"/>
        <charset val="204"/>
      </rPr>
      <t>Контрольное событие 43.</t>
    </r>
    <r>
      <rPr>
        <sz val="12"/>
        <rFont val="Times New Roman"/>
        <family val="1"/>
        <charset val="204"/>
      </rPr>
      <t xml:space="preserve"> Выполнены мероприятия по организации питания обучающихся 1 - 4 классов в части показателя в соответствии с Соглашением на предоставление субсидии на организацию питания (Постановление администрации МО ГО "Сыктывкар" об организации питания обучающихся в муниципальных общеобразовательных организациях)</t>
    </r>
  </si>
  <si>
    <r>
      <rPr>
        <b/>
        <sz val="12"/>
        <rFont val="Times New Roman"/>
        <family val="1"/>
        <charset val="204"/>
      </rPr>
      <t>Мероприятие 2.1.4.2.</t>
    </r>
    <r>
      <rPr>
        <sz val="12"/>
        <rFont val="Times New Roman"/>
        <family val="1"/>
        <charset val="204"/>
      </rPr>
      <t xml:space="preserve"> Обеспечение питания обучающихся муниципальных общеобразовательных организаций в день посещения учебных занятий</t>
    </r>
  </si>
  <si>
    <r>
      <rPr>
        <b/>
        <sz val="12"/>
        <rFont val="Times New Roman"/>
        <family val="1"/>
        <charset val="204"/>
      </rPr>
      <t>Контрольное событие 44.</t>
    </r>
    <r>
      <rPr>
        <sz val="12"/>
        <rFont val="Times New Roman"/>
        <family val="1"/>
        <charset val="204"/>
      </rPr>
      <t xml:space="preserve"> Выполнены мероприятия по организации питания обучающихся 5 - 11 классов (Постановление администрации МО ГО "Сыктывкар" об организации питания обучающихся в муниципальных общеобразовательных организациях)</t>
    </r>
  </si>
  <si>
    <r>
      <rPr>
        <b/>
        <sz val="12"/>
        <rFont val="Times New Roman"/>
        <family val="1"/>
        <charset val="204"/>
      </rPr>
      <t xml:space="preserve">Основное мероприятие 2.2.1. </t>
    </r>
    <r>
      <rPr>
        <sz val="12"/>
        <rFont val="Times New Roman"/>
        <family val="1"/>
        <charset val="204"/>
      </rPr>
      <t>Создание условий для функционирования муниципальных учреждений (организаций)</t>
    </r>
  </si>
  <si>
    <r>
      <rPr>
        <b/>
        <sz val="12"/>
        <rFont val="Times New Roman"/>
        <family val="1"/>
        <charset val="204"/>
      </rPr>
      <t>Мероприятие 2.2.1.1.</t>
    </r>
    <r>
      <rPr>
        <sz val="12"/>
        <rFont val="Times New Roman"/>
        <family val="1"/>
        <charset val="204"/>
      </rPr>
      <t xml:space="preserve"> Проведение ремонтных работ и благоустройство территорий в муниципальных образовательных организациях</t>
    </r>
  </si>
  <si>
    <r>
      <rPr>
        <b/>
        <sz val="12"/>
        <rFont val="Times New Roman"/>
        <family val="1"/>
        <charset val="204"/>
      </rPr>
      <t xml:space="preserve">Контрольное событие 45. </t>
    </r>
    <r>
      <rPr>
        <sz val="12"/>
        <rFont val="Times New Roman"/>
        <family val="1"/>
        <charset val="204"/>
      </rPr>
      <t xml:space="preserve">Выполнены текущие ремонтные работы (Акты проверки готовности общеобразовательных организаций к новому учебному году и работе в зимних условиях)
</t>
    </r>
  </si>
  <si>
    <r>
      <rPr>
        <b/>
        <sz val="12"/>
        <rFont val="Times New Roman"/>
        <family val="1"/>
        <charset val="204"/>
      </rPr>
      <t xml:space="preserve">Контрольное событие 46. </t>
    </r>
    <r>
      <rPr>
        <sz val="12"/>
        <rFont val="Times New Roman"/>
        <family val="1"/>
        <charset val="204"/>
      </rPr>
      <t xml:space="preserve">Вневедомственной комиссией приняты 37 общеобразовательных организаций к новому учебному году (Приказ по итогам готовности ОО к новому учебному году и работе в зимних условиях)
</t>
    </r>
  </si>
  <si>
    <r>
      <rPr>
        <b/>
        <sz val="12"/>
        <rFont val="Times New Roman"/>
        <family val="1"/>
        <charset val="204"/>
      </rPr>
      <t>Мероприятие 2.2.1.2.</t>
    </r>
    <r>
      <rPr>
        <sz val="12"/>
        <rFont val="Times New Roman"/>
        <family val="1"/>
        <charset val="204"/>
      </rPr>
      <t xml:space="preserve"> Мероприятия по обеспечению антитеррористической защищенности образовательных организаций</t>
    </r>
  </si>
  <si>
    <r>
      <rPr>
        <b/>
        <sz val="12"/>
        <rFont val="Times New Roman"/>
        <family val="1"/>
        <charset val="204"/>
      </rPr>
      <t xml:space="preserve">Контрольное событие 47. </t>
    </r>
    <r>
      <rPr>
        <sz val="12"/>
        <rFont val="Times New Roman"/>
        <family val="1"/>
        <charset val="204"/>
      </rPr>
      <t xml:space="preserve">Проведен мониторинг выполнения работ муниципальными общеобразовательными организациями по обеспечению антитеррористической защищенности
</t>
    </r>
  </si>
  <si>
    <r>
      <rPr>
        <b/>
        <sz val="12"/>
        <rFont val="Times New Roman"/>
        <family val="1"/>
        <charset val="204"/>
      </rPr>
      <t xml:space="preserve">Мероприятие 2.2.1.3. </t>
    </r>
    <r>
      <rPr>
        <sz val="12"/>
        <rFont val="Times New Roman"/>
        <family val="1"/>
        <charset val="204"/>
      </rPr>
      <t>Реализация планов по повышению противопожарной безопасности общеобразовательных организаций</t>
    </r>
  </si>
  <si>
    <r>
      <rPr>
        <b/>
        <sz val="12"/>
        <rFont val="Times New Roman"/>
        <family val="1"/>
        <charset val="204"/>
      </rPr>
      <t xml:space="preserve">Контрольное событие 48. </t>
    </r>
    <r>
      <rPr>
        <sz val="12"/>
        <rFont val="Times New Roman"/>
        <family val="1"/>
        <charset val="204"/>
      </rPr>
      <t xml:space="preserve">Проведен мониторинг выполнения работ по полученным предписаниям органами пожарного надзора муниципальными общеобразовательными организациями по обеспечению пожарной безопасности
</t>
    </r>
  </si>
  <si>
    <r>
      <rPr>
        <b/>
        <sz val="12"/>
        <rFont val="Times New Roman"/>
        <family val="1"/>
        <charset val="204"/>
      </rPr>
      <t>Мероприятие 2.2.1.4.</t>
    </r>
    <r>
      <rPr>
        <sz val="12"/>
        <rFont val="Times New Roman"/>
        <family val="1"/>
        <charset val="204"/>
      </rPr>
      <t xml:space="preserve"> Приобретение оборудования в целях ввода новых мест и/или проведения капитальных и текущих ремонтов зданий образовательных организаций
</t>
    </r>
  </si>
  <si>
    <r>
      <rPr>
        <b/>
        <sz val="12"/>
        <rFont val="Times New Roman"/>
        <family val="1"/>
        <charset val="204"/>
      </rPr>
      <t>Контрольное событие 49.</t>
    </r>
    <r>
      <rPr>
        <sz val="12"/>
        <rFont val="Times New Roman"/>
        <family val="1"/>
        <charset val="204"/>
      </rPr>
      <t xml:space="preserve"> Закуплено необходимое оборудование введенных (планируемых к введению) новых мест в общеобразовательных организациях
</t>
    </r>
  </si>
  <si>
    <r>
      <rPr>
        <b/>
        <sz val="12"/>
        <rFont val="Times New Roman"/>
        <family val="1"/>
        <charset val="204"/>
      </rPr>
      <t xml:space="preserve">Контрольное событие 50. </t>
    </r>
    <r>
      <rPr>
        <sz val="12"/>
        <rFont val="Times New Roman"/>
        <family val="1"/>
        <charset val="204"/>
      </rPr>
      <t xml:space="preserve">Оснащение участвующих в программе капитального ремонта "Модернизация школьных систем образования" образовательных организаций средствами обучения и воспитания
</t>
    </r>
  </si>
  <si>
    <r>
      <rPr>
        <b/>
        <sz val="12"/>
        <rFont val="Times New Roman"/>
        <family val="1"/>
        <charset val="204"/>
      </rPr>
      <t xml:space="preserve">Мероприятие 2.2.1.5. </t>
    </r>
    <r>
      <rPr>
        <sz val="12"/>
        <rFont val="Times New Roman"/>
        <family val="1"/>
        <charset val="204"/>
      </rPr>
      <t xml:space="preserve">Обеспечение реализации программ энергосбережения общеобразовательных организаций
</t>
    </r>
  </si>
  <si>
    <r>
      <rPr>
        <b/>
        <sz val="12"/>
        <rFont val="Times New Roman"/>
        <family val="1"/>
        <charset val="204"/>
      </rPr>
      <t xml:space="preserve">Контрольное событие 51. </t>
    </r>
    <r>
      <rPr>
        <sz val="12"/>
        <rFont val="Times New Roman"/>
        <family val="1"/>
        <charset val="204"/>
      </rPr>
      <t xml:space="preserve">Проведены работы по повышению энергетической эффективности (Приказ об итогах подготовки муниципальных образовательных организаций к новому учебному году)
</t>
    </r>
  </si>
  <si>
    <r>
      <rPr>
        <b/>
        <sz val="12"/>
        <rFont val="Times New Roman"/>
        <family val="1"/>
        <charset val="204"/>
      </rPr>
      <t>Мероприятие 2.2.1.6.</t>
    </r>
    <r>
      <rPr>
        <sz val="12"/>
        <rFont val="Times New Roman"/>
        <family val="1"/>
        <charset val="204"/>
      </rPr>
      <t xml:space="preserve"> Создание условий для маломобильных групп населения
</t>
    </r>
  </si>
  <si>
    <r>
      <rPr>
        <b/>
        <sz val="12"/>
        <color theme="1"/>
        <rFont val="Times New Roman"/>
        <family val="1"/>
        <charset val="204"/>
      </rPr>
      <t xml:space="preserve">Контрольное событие 52. </t>
    </r>
    <r>
      <rPr>
        <sz val="12"/>
        <color theme="1"/>
        <rFont val="Times New Roman"/>
        <family val="1"/>
        <charset val="204"/>
      </rPr>
      <t xml:space="preserve">Проведены работы по обустройству беспрепятственного доступа маломобильных групп населения в муниципальные общеобразовательные организации
</t>
    </r>
  </si>
  <si>
    <r>
      <rPr>
        <b/>
        <sz val="12"/>
        <rFont val="Times New Roman"/>
        <family val="1"/>
        <charset val="204"/>
      </rPr>
      <t xml:space="preserve">Основное мероприятие 2.2.2. </t>
    </r>
    <r>
      <rPr>
        <sz val="12"/>
        <rFont val="Times New Roman"/>
        <family val="1"/>
        <charset val="204"/>
      </rPr>
      <t>Обеспечение роста уровня оплаты труда педагогических работников организаций дошкольного, общего и дополнительного образования в Республике Коми</t>
    </r>
  </si>
  <si>
    <r>
      <rPr>
        <b/>
        <sz val="12"/>
        <rFont val="Times New Roman"/>
        <family val="1"/>
        <charset val="204"/>
      </rPr>
      <t>Мероприятие 2.2.2.1.</t>
    </r>
    <r>
      <rPr>
        <sz val="12"/>
        <rFont val="Times New Roman"/>
        <family val="1"/>
        <charset val="204"/>
      </rPr>
      <t xml:space="preserve"> Обеспечение соответствия уровня заработной платы педагогических работников муниципальных общеобразовательных организаций уровню средней заработной платы по Республике Коми в соответствии с Указом Президента Российской Федерации от 7 мая 2012 г. N 597 "О мероприятиях по реализации государственной социальной политики"</t>
    </r>
  </si>
  <si>
    <r>
      <rPr>
        <b/>
        <sz val="12"/>
        <rFont val="Times New Roman"/>
        <family val="1"/>
        <charset val="204"/>
      </rPr>
      <t xml:space="preserve">Контрольное событие 53. </t>
    </r>
    <r>
      <rPr>
        <sz val="12"/>
        <rFont val="Times New Roman"/>
        <family val="1"/>
        <charset val="204"/>
      </rPr>
      <t>Сохранен уровнь заработной платы педагогических работников муниципальных общеобразовательных организаций на уровне средней заработной платы по Республике Коми</t>
    </r>
  </si>
  <si>
    <r>
      <rPr>
        <b/>
        <sz val="12"/>
        <rFont val="Times New Roman"/>
        <family val="1"/>
        <charset val="204"/>
      </rPr>
      <t>Основное мероприятие 2.2.3.</t>
    </r>
    <r>
      <rPr>
        <sz val="12"/>
        <rFont val="Times New Roman"/>
        <family val="1"/>
        <charset val="204"/>
      </rPr>
      <t xml:space="preserve"> Повышение оплаты труда отдельных категорий работников в сфере образования</t>
    </r>
  </si>
  <si>
    <r>
      <rPr>
        <b/>
        <sz val="12"/>
        <rFont val="Times New Roman"/>
        <family val="1"/>
        <charset val="204"/>
      </rPr>
      <t xml:space="preserve">Мероприятие 2.2.3.1. </t>
    </r>
    <r>
      <rPr>
        <sz val="12"/>
        <rFont val="Times New Roman"/>
        <family val="1"/>
        <charset val="204"/>
      </rPr>
      <t xml:space="preserve">Обеспечение соответствия уровня заработной платы педагогических работников муниципальных организаций дополнительного образования детей установленному целевому показателю средней заработной платы в учреждениях дополнительного образования
</t>
    </r>
  </si>
  <si>
    <r>
      <rPr>
        <b/>
        <sz val="12"/>
        <rFont val="Times New Roman"/>
        <family val="1"/>
        <charset val="204"/>
      </rPr>
      <t xml:space="preserve">Контрольное событие 54. </t>
    </r>
    <r>
      <rPr>
        <sz val="12"/>
        <rFont val="Times New Roman"/>
        <family val="1"/>
        <charset val="204"/>
      </rPr>
      <t xml:space="preserve">Мониторинг средней заработной платы педагогических работников муниципальных общеобразовательных организаций
</t>
    </r>
  </si>
  <si>
    <r>
      <rPr>
        <b/>
        <sz val="12"/>
        <rFont val="Times New Roman"/>
        <family val="1"/>
        <charset val="204"/>
      </rPr>
      <t xml:space="preserve">Мероприятие 2.2.3.2. </t>
    </r>
    <r>
      <rPr>
        <sz val="12"/>
        <rFont val="Times New Roman"/>
        <family val="1"/>
        <charset val="204"/>
      </rPr>
      <t xml:space="preserve">Сохранение предельной доли расходов на оплату труда административно-управленческого и вспомогательного персонала в общем фонде оплаты труда муниципальных учреждений дополнительного образования детей
</t>
    </r>
  </si>
  <si>
    <r>
      <rPr>
        <b/>
        <sz val="12"/>
        <rFont val="Times New Roman"/>
        <family val="1"/>
        <charset val="204"/>
      </rPr>
      <t>Контрольное событие 55.</t>
    </r>
    <r>
      <rPr>
        <sz val="12"/>
        <rFont val="Times New Roman"/>
        <family val="1"/>
        <charset val="204"/>
      </rPr>
      <t xml:space="preserve"> Мониторинг показателя предельной доли расходов на оплату труда административно-управленческого и вспомогательного персонала в общем фонде оплаты труда муниципальных образовательных организаций дополнительного образования детей
</t>
    </r>
  </si>
  <si>
    <r>
      <rPr>
        <b/>
        <sz val="12"/>
        <rFont val="Times New Roman"/>
        <family val="1"/>
        <charset val="204"/>
      </rPr>
      <t>Мероприятие 2.2.3.3.</t>
    </r>
    <r>
      <rPr>
        <sz val="12"/>
        <rFont val="Times New Roman"/>
        <family val="1"/>
        <charset val="204"/>
      </rPr>
      <t xml:space="preserve"> Исполнение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r>
  </si>
  <si>
    <r>
      <rPr>
        <b/>
        <sz val="12"/>
        <rFont val="Times New Roman"/>
        <family val="1"/>
        <charset val="204"/>
      </rPr>
      <t>Контрольное событие 56.</t>
    </r>
    <r>
      <rPr>
        <sz val="12"/>
        <rFont val="Times New Roman"/>
        <family val="1"/>
        <charset val="204"/>
      </rPr>
      <t xml:space="preserve"> Мониторинг выполнения мероприятий, утвержденных Планом мероприятий по оптимизации бюджетных расходов в сфере образования в части муниципальных образовательных организаций дополнительного образования детей)
</t>
    </r>
  </si>
  <si>
    <r>
      <rPr>
        <b/>
        <sz val="12"/>
        <rFont val="Times New Roman"/>
        <family val="1"/>
        <charset val="204"/>
      </rPr>
      <t xml:space="preserve">Основное мероприятие 2.2.4. </t>
    </r>
    <r>
      <rPr>
        <sz val="12"/>
        <rFont val="Times New Roman"/>
        <family val="1"/>
        <charset val="204"/>
      </rPr>
      <t xml:space="preserve">Реализация отдельных мероприятий регионального проекта "Современная школа"
</t>
    </r>
  </si>
  <si>
    <r>
      <t xml:space="preserve">Основное мероприятие 2.2.5. </t>
    </r>
    <r>
      <rPr>
        <sz val="12"/>
        <rFont val="Times New Roman"/>
        <family val="1"/>
        <charset val="204"/>
      </rPr>
      <t>Строительство и реконструкция объектов общего и дополнительного образования, в том числе в рамках реализации мероприятий регионального проекта "Современная школа"</t>
    </r>
    <r>
      <rPr>
        <b/>
        <sz val="12"/>
        <rFont val="Times New Roman"/>
        <family val="1"/>
        <charset val="204"/>
      </rPr>
      <t xml:space="preserve">
</t>
    </r>
  </si>
  <si>
    <r>
      <t xml:space="preserve">Мероприятие 2.2.5.1. </t>
    </r>
    <r>
      <rPr>
        <sz val="12"/>
        <rFont val="Times New Roman"/>
        <family val="1"/>
        <charset val="204"/>
      </rPr>
      <t>Корпус школы на 600 мест в районе улиц Орджоникидзе - Карла Маркса - Красных партизан</t>
    </r>
    <r>
      <rPr>
        <b/>
        <sz val="12"/>
        <rFont val="Times New Roman"/>
        <family val="1"/>
        <charset val="204"/>
      </rPr>
      <t xml:space="preserve">
</t>
    </r>
  </si>
  <si>
    <r>
      <t xml:space="preserve">Контрольное событие 57. </t>
    </r>
    <r>
      <rPr>
        <sz val="12"/>
        <rFont val="Times New Roman"/>
        <family val="1"/>
        <charset val="204"/>
      </rPr>
      <t xml:space="preserve">Утверждена проектно-сметная и рабочая документация по объекту "Корпус школы на 600 мест в районе улицы Орджоникидзе - Карла Маркса - Красных партизан"
</t>
    </r>
    <r>
      <rPr>
        <b/>
        <sz val="12"/>
        <rFont val="Times New Roman"/>
        <family val="1"/>
        <charset val="204"/>
      </rPr>
      <t xml:space="preserve">
</t>
    </r>
    <r>
      <rPr>
        <sz val="12"/>
        <rFont val="Times New Roman"/>
        <family val="1"/>
        <charset val="204"/>
      </rPr>
      <t xml:space="preserve">
</t>
    </r>
  </si>
  <si>
    <r>
      <t xml:space="preserve">Контрольное событие 58. </t>
    </r>
    <r>
      <rPr>
        <sz val="12"/>
        <rFont val="Times New Roman"/>
        <family val="1"/>
        <charset val="204"/>
      </rPr>
      <t>Получено положительное заключение государственной экспертизы по объекту "Корпус школы на 600 мест в районе улицы Орджоникидзе - Карла Маркса - Красных партизан"</t>
    </r>
    <r>
      <rPr>
        <b/>
        <sz val="12"/>
        <rFont val="Times New Roman"/>
        <family val="1"/>
        <charset val="204"/>
      </rPr>
      <t xml:space="preserve">
</t>
    </r>
  </si>
  <si>
    <r>
      <rPr>
        <b/>
        <sz val="12"/>
        <rFont val="Times New Roman"/>
        <family val="1"/>
        <charset val="204"/>
      </rPr>
      <t>Основное мероприятие 2.2.6.</t>
    </r>
    <r>
      <rPr>
        <sz val="12"/>
        <rFont val="Times New Roman"/>
        <family val="1"/>
        <charset val="204"/>
      </rPr>
      <t xml:space="preserve">  Реализация отдельных мероприятий регионального проекта "Цифровая образовательная среда"</t>
    </r>
  </si>
  <si>
    <r>
      <rPr>
        <b/>
        <sz val="12"/>
        <rFont val="Times New Roman"/>
        <family val="1"/>
        <charset val="204"/>
      </rPr>
      <t>Мероприятие 2.2.6.1.</t>
    </r>
    <r>
      <rPr>
        <sz val="12"/>
        <rFont val="Times New Roman"/>
        <family val="1"/>
        <charset val="204"/>
      </rPr>
      <t xml:space="preserve"> Обеспечение образовательных организаций Интернет-соединением со скоростью не менее 100 Мб/с</t>
    </r>
  </si>
  <si>
    <r>
      <rPr>
        <b/>
        <sz val="12"/>
        <rFont val="Times New Roman"/>
        <family val="1"/>
        <charset val="204"/>
      </rPr>
      <t xml:space="preserve">Контрольное событие 59. </t>
    </r>
    <r>
      <rPr>
        <sz val="12"/>
        <rFont val="Times New Roman"/>
        <family val="1"/>
        <charset val="204"/>
      </rPr>
      <t>Проведен мониторинг скорости Интернет-соединения в образовательных организациях</t>
    </r>
  </si>
  <si>
    <r>
      <t xml:space="preserve">Основное мероприятие 2.2.8. </t>
    </r>
    <r>
      <rPr>
        <sz val="12"/>
        <rFont val="Times New Roman"/>
        <family val="1"/>
        <charset val="204"/>
      </rPr>
      <t>Обеспечение персонифицированного финансирования дополнительного образования детей</t>
    </r>
  </si>
  <si>
    <r>
      <rPr>
        <b/>
        <sz val="12"/>
        <rFont val="Times New Roman"/>
        <family val="1"/>
        <charset val="204"/>
      </rPr>
      <t xml:space="preserve">Мероприятие 2.2.8.1. </t>
    </r>
    <r>
      <rPr>
        <sz val="12"/>
        <rFont val="Times New Roman"/>
        <family val="1"/>
        <charset val="204"/>
      </rPr>
      <t>Обеспечение деятельности Муниципального опорного центра по организации работы системы персонифицированного финансирования дополнительного образования детей в МО ГО "Сыктывкар"</t>
    </r>
  </si>
  <si>
    <r>
      <rPr>
        <b/>
        <sz val="12"/>
        <rFont val="Times New Roman"/>
        <family val="1"/>
        <charset val="204"/>
      </rPr>
      <t xml:space="preserve">Контрольное событие 60. </t>
    </r>
    <r>
      <rPr>
        <sz val="12"/>
        <rFont val="Times New Roman"/>
        <family val="1"/>
        <charset val="204"/>
      </rPr>
      <t xml:space="preserve">Проведен мониторинг проведения оценки мероприятий в системе персонифицированного финансирования дополнительного образования детей муниципальных учреждений дополнительного образования в МО ГО "Сыктывкар" в сфере образования
</t>
    </r>
  </si>
  <si>
    <r>
      <rPr>
        <b/>
        <sz val="12"/>
        <rFont val="Times New Roman"/>
        <family val="1"/>
        <charset val="204"/>
      </rPr>
      <t xml:space="preserve">Основное мероприятие 2.2.9. </t>
    </r>
    <r>
      <rPr>
        <sz val="12"/>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</si>
  <si>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rPr>
        <b/>
        <sz val="12"/>
        <rFont val="Times New Roman"/>
        <family val="1"/>
        <charset val="204"/>
      </rPr>
      <t xml:space="preserve">Контрольное событие 61. </t>
    </r>
    <r>
      <rPr>
        <sz val="12"/>
        <rFont val="Times New Roman"/>
        <family val="1"/>
        <charset val="204"/>
      </rPr>
      <t xml:space="preserve">Выплачена ежемесячная денежная компенсация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r>
  </si>
  <si>
    <r>
      <rPr>
        <b/>
        <sz val="12"/>
        <rFont val="Times New Roman"/>
        <family val="1"/>
        <charset val="204"/>
      </rPr>
      <t>Основное мероприятие 2.2.11.</t>
    </r>
    <r>
      <rPr>
        <sz val="12"/>
        <rFont val="Times New Roman"/>
        <family val="1"/>
        <charset val="204"/>
      </rPr>
      <t xml:space="preserve"> Реализация инициативных проектов в сфере образования
</t>
    </r>
  </si>
  <si>
    <r>
      <rPr>
        <b/>
        <sz val="12"/>
        <rFont val="Times New Roman"/>
        <family val="1"/>
        <charset val="204"/>
      </rPr>
      <t>Мероприятие 2.2.11.1.</t>
    </r>
    <r>
      <rPr>
        <sz val="12"/>
        <rFont val="Times New Roman"/>
        <family val="1"/>
        <charset val="204"/>
      </rPr>
      <t xml:space="preserve"> Реализация народных проектов в рамках реализации проектов "Народный бюджет", Пилотных проектов школьного инициативного бюджетирования "Народный бюджет в школе" в Республике Коми
</t>
    </r>
  </si>
  <si>
    <r>
      <rPr>
        <b/>
        <sz val="12"/>
        <rFont val="Times New Roman"/>
        <family val="1"/>
        <charset val="204"/>
      </rPr>
      <t xml:space="preserve">Контрольное событие 62. </t>
    </r>
    <r>
      <rPr>
        <sz val="12"/>
        <rFont val="Times New Roman"/>
        <family val="1"/>
        <charset val="204"/>
      </rPr>
      <t xml:space="preserve">Реализованы муниципальными образовательными организациями региональные проекты "Народный бюджет" в сфере образования на территории МО ГО "Сыктывкар" в 2024 году
</t>
    </r>
  </si>
  <si>
    <r>
      <rPr>
        <b/>
        <sz val="12"/>
        <color theme="1"/>
        <rFont val="Times New Roman"/>
        <family val="1"/>
        <charset val="204"/>
      </rPr>
      <t xml:space="preserve">Контрольное событие 63. </t>
    </r>
    <r>
      <rPr>
        <sz val="12"/>
        <color theme="1"/>
        <rFont val="Times New Roman"/>
        <family val="1"/>
        <charset val="204"/>
      </rPr>
      <t xml:space="preserve">Реализованы муниципальными образовательными организациями проекты школьного инициативного бюджетирования "Народный бюджет в школе" в 2024 году
</t>
    </r>
  </si>
  <si>
    <r>
      <rPr>
        <b/>
        <sz val="12"/>
        <color theme="1"/>
        <rFont val="Times New Roman"/>
        <family val="1"/>
        <charset val="204"/>
      </rPr>
      <t>Мероприятие 2.2.11.2.</t>
    </r>
    <r>
      <rPr>
        <sz val="12"/>
        <color theme="1"/>
        <rFont val="Times New Roman"/>
        <family val="1"/>
        <charset val="204"/>
      </rPr>
      <t xml:space="preserve"> Реализация инициативных проектов на территории МО ГО "Сыктывкар"
</t>
    </r>
  </si>
  <si>
    <r>
      <rPr>
        <b/>
        <sz val="12"/>
        <rFont val="Times New Roman"/>
        <family val="1"/>
        <charset val="204"/>
      </rPr>
      <t>Контрольное событие 64.</t>
    </r>
    <r>
      <rPr>
        <sz val="12"/>
        <rFont val="Times New Roman"/>
        <family val="1"/>
        <charset val="204"/>
      </rPr>
      <t xml:space="preserve"> Проведен мониторинг выполнения мероприятий по реализации инициативных проектов на территории МО ГО "Сыктывкар"
</t>
    </r>
  </si>
  <si>
    <r>
      <rPr>
        <b/>
        <sz val="12"/>
        <rFont val="Times New Roman"/>
        <family val="1"/>
        <charset val="204"/>
      </rPr>
      <t xml:space="preserve">Основное мероприятие 3.1.1. </t>
    </r>
    <r>
      <rPr>
        <sz val="12"/>
        <rFont val="Times New Roman"/>
        <family val="1"/>
        <charset val="204"/>
      </rPr>
      <t>Осуществление процесса оздоровления и отдыха детей</t>
    </r>
  </si>
  <si>
    <r>
      <rPr>
        <b/>
        <sz val="12"/>
        <rFont val="Times New Roman"/>
        <family val="1"/>
        <charset val="204"/>
      </rPr>
      <t>Мероприятие 3.1.1.1.</t>
    </r>
    <r>
      <rPr>
        <sz val="12"/>
        <rFont val="Times New Roman"/>
        <family val="1"/>
        <charset val="204"/>
      </rPr>
      <t xml:space="preserve"> Проведение оздоровительной кампании детей</t>
    </r>
  </si>
  <si>
    <r>
      <rPr>
        <b/>
        <sz val="12"/>
        <rFont val="Times New Roman"/>
        <family val="1"/>
        <charset val="204"/>
      </rPr>
      <t xml:space="preserve">Контрольное событие 65. </t>
    </r>
    <r>
      <rPr>
        <sz val="12"/>
        <rFont val="Times New Roman"/>
        <family val="1"/>
        <charset val="204"/>
      </rPr>
      <t xml:space="preserve">Открыты оздоровительные лагеря с дневным пребыванием на базе муниципальных образовательных организаций (Мониторинг круглогодичного оздоровления в системе АРИСМО)
</t>
    </r>
  </si>
  <si>
    <r>
      <rPr>
        <b/>
        <sz val="12"/>
        <rFont val="Times New Roman"/>
        <family val="1"/>
        <charset val="204"/>
      </rPr>
      <t xml:space="preserve">Контрольное событие 66. </t>
    </r>
    <r>
      <rPr>
        <sz val="12"/>
        <rFont val="Times New Roman"/>
        <family val="1"/>
        <charset val="204"/>
      </rPr>
      <t xml:space="preserve">Скомплектованы группы учащихся в загородные стационарные детские оздоровительные лагеря в соответствии с предоставляемой Министерством образования и молодежной политики Республики Коми квотой 
</t>
    </r>
  </si>
  <si>
    <r>
      <rPr>
        <b/>
        <sz val="12"/>
        <rFont val="Times New Roman"/>
        <family val="1"/>
        <charset val="204"/>
      </rPr>
      <t>Основное мероприятие 3.2.1.</t>
    </r>
    <r>
      <rPr>
        <sz val="12"/>
        <rFont val="Times New Roman"/>
        <family val="1"/>
        <charset val="204"/>
      </rPr>
      <t xml:space="preserve"> Реализация отдельных мероприятий регионального проекта "Социальная активность"</t>
    </r>
  </si>
  <si>
    <r>
      <rPr>
        <b/>
        <sz val="12"/>
        <rFont val="Times New Roman"/>
        <family val="1"/>
        <charset val="204"/>
      </rPr>
      <t>Мероприятие 3.2.1.1</t>
    </r>
    <r>
      <rPr>
        <i/>
        <sz val="12"/>
        <rFont val="Times New Roman"/>
        <family val="1"/>
        <charset val="204"/>
      </rPr>
      <t xml:space="preserve">. </t>
    </r>
    <r>
      <rPr>
        <sz val="12"/>
        <rFont val="Times New Roman"/>
        <family val="1"/>
        <charset val="204"/>
      </rPr>
      <t>Развитие деятельности общественных и иных объединений</t>
    </r>
  </si>
  <si>
    <r>
      <t xml:space="preserve">Контрольное событие 67. </t>
    </r>
    <r>
      <rPr>
        <sz val="12"/>
        <rFont val="Times New Roman"/>
        <family val="1"/>
        <charset val="204"/>
      </rPr>
      <t xml:space="preserve">Организованы молодежные форумы, слеты, сборы </t>
    </r>
    <r>
      <rPr>
        <b/>
        <sz val="12"/>
        <rFont val="Times New Roman"/>
        <family val="1"/>
        <charset val="204"/>
      </rPr>
      <t xml:space="preserve">
</t>
    </r>
  </si>
  <si>
    <r>
      <rPr>
        <b/>
        <sz val="12"/>
        <rFont val="Times New Roman"/>
        <family val="1"/>
        <charset val="204"/>
      </rPr>
      <t xml:space="preserve">Контрольное событие 68. </t>
    </r>
    <r>
      <rPr>
        <sz val="12"/>
        <rFont val="Times New Roman"/>
        <family val="1"/>
        <charset val="204"/>
      </rPr>
      <t xml:space="preserve">Обеспечена деятельность муниципального Центра волонтерства и добровольчества (охват добровольческой деятельности не менее 16 % от общего числа детей и молодежи)
</t>
    </r>
  </si>
  <si>
    <r>
      <rPr>
        <b/>
        <sz val="12"/>
        <rFont val="Times New Roman"/>
        <family val="1"/>
        <charset val="204"/>
      </rPr>
      <t xml:space="preserve">Основное мероприятие 3.3.1. </t>
    </r>
    <r>
      <rPr>
        <sz val="12"/>
        <rFont val="Times New Roman"/>
        <family val="1"/>
        <charset val="204"/>
      </rPr>
      <t xml:space="preserve">Создание условий для вовлечения молодежи в социальную практику, гражданского образования и патриотического воспитания молодежи, содействие формированию у подрастающего поколения уважительного отношения ко всем этносам и религиям, формированию правовых, культурных и нравственных ценностей, стойкого неприятия идеологии терроризма и экстремизма среди молодежи
</t>
    </r>
  </si>
  <si>
    <r>
      <rPr>
        <b/>
        <sz val="12"/>
        <rFont val="Times New Roman"/>
        <family val="1"/>
        <charset val="204"/>
      </rPr>
      <t>Мероприятие 3.3.1.1.</t>
    </r>
    <r>
      <rPr>
        <sz val="12"/>
        <rFont val="Times New Roman"/>
        <family val="1"/>
        <charset val="204"/>
      </rPr>
      <t xml:space="preserve"> Организация участия во Всероссийских и республиканских патриотических акциях, предоставление грантов по поддержке молодежных инициатив</t>
    </r>
  </si>
  <si>
    <r>
      <rPr>
        <b/>
        <sz val="12"/>
        <rFont val="Times New Roman"/>
        <family val="1"/>
        <charset val="204"/>
      </rPr>
      <t xml:space="preserve">Контрольное событие 69. </t>
    </r>
    <r>
      <rPr>
        <sz val="12"/>
        <rFont val="Times New Roman"/>
        <family val="1"/>
        <charset val="204"/>
      </rPr>
      <t xml:space="preserve">Участие во Всероссийских и республиканских патриотических акциях 
</t>
    </r>
  </si>
  <si>
    <r>
      <rPr>
        <b/>
        <sz val="12"/>
        <rFont val="Times New Roman"/>
        <family val="1"/>
        <charset val="204"/>
      </rPr>
      <t xml:space="preserve">Контрольное событие 70. </t>
    </r>
    <r>
      <rPr>
        <sz val="12"/>
        <rFont val="Times New Roman"/>
        <family val="1"/>
        <charset val="204"/>
      </rPr>
      <t xml:space="preserve">Проведены мероприятия, направленные на гражданское и военно-патриотическое воспитание молодежи, обеспечена деятельность военно-патриотических клубов 
</t>
    </r>
  </si>
  <si>
    <r>
      <rPr>
        <b/>
        <sz val="12"/>
        <rFont val="Times New Roman"/>
        <family val="1"/>
        <charset val="204"/>
      </rPr>
      <t xml:space="preserve">Контрольное событие 71. </t>
    </r>
    <r>
      <rPr>
        <sz val="12"/>
        <rFont val="Times New Roman"/>
        <family val="1"/>
        <charset val="204"/>
      </rPr>
      <t xml:space="preserve">Обеспечение проведенния фестивалей, конкурсов, форумов и конференций (не менее 10 мероприятий), обеспечение деятельности РДШ
</t>
    </r>
  </si>
  <si>
    <r>
      <rPr>
        <b/>
        <sz val="12"/>
        <rFont val="Times New Roman"/>
        <family val="1"/>
        <charset val="204"/>
      </rPr>
      <t xml:space="preserve">Основное мероприятие 3.3.2. </t>
    </r>
    <r>
      <rPr>
        <sz val="12"/>
        <rFont val="Times New Roman"/>
        <family val="1"/>
        <charset val="204"/>
      </rPr>
      <t xml:space="preserve">Реализация отдельных мероприятий регионального проекта "Патриотическое воспитание граждан Российской Федерации"
</t>
    </r>
  </si>
  <si>
    <r>
      <rPr>
        <b/>
        <sz val="12"/>
        <color theme="1"/>
        <rFont val="Times New Roman"/>
        <family val="1"/>
        <charset val="204"/>
      </rPr>
      <t xml:space="preserve">Мероприятие 3.3.2.1. </t>
    </r>
    <r>
      <rPr>
        <sz val="12"/>
        <color theme="1"/>
        <rFont val="Times New Roman"/>
        <family val="1"/>
        <charset val="204"/>
      </rPr>
      <t xml:space="preserve">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t>
    </r>
  </si>
  <si>
    <r>
      <rPr>
        <b/>
        <sz val="12"/>
        <color theme="1"/>
        <rFont val="Times New Roman"/>
        <family val="1"/>
        <charset val="204"/>
      </rPr>
      <t>Контрольное событие 72.</t>
    </r>
    <r>
      <rPr>
        <sz val="12"/>
        <color theme="1"/>
        <rFont val="Times New Roman"/>
        <family val="1"/>
        <charset val="204"/>
      </rPr>
      <t xml:space="preserve"> Должность советника директора по воспитанию и взаимодействию с детскими общественными объединениями включена в штатные расписания общеобразовательных организациях
</t>
    </r>
  </si>
  <si>
    <r>
      <rPr>
        <b/>
        <sz val="12"/>
        <color theme="1"/>
        <rFont val="Times New Roman"/>
        <family val="1"/>
        <charset val="204"/>
      </rPr>
      <t>Контрольное событие 73.</t>
    </r>
    <r>
      <rPr>
        <sz val="12"/>
        <color theme="1"/>
        <rFont val="Times New Roman"/>
        <family val="1"/>
        <charset val="204"/>
      </rPr>
      <t xml:space="preserve"> Обеспечено функционирование советников директора по воспитанию и взаимодействию с детскими общественными объединениями и созданы центры детских инициатив в общеобразовательных организациях
</t>
    </r>
  </si>
  <si>
    <r>
      <rPr>
        <b/>
        <sz val="12"/>
        <rFont val="Times New Roman"/>
        <family val="1"/>
        <charset val="204"/>
      </rPr>
      <t>Основное мероприятие 3.4.1.</t>
    </r>
    <r>
      <rPr>
        <sz val="12"/>
        <rFont val="Times New Roman"/>
        <family val="1"/>
        <charset val="204"/>
      </rPr>
      <t xml:space="preserve"> Создание условий для выявления и поддержки талантливой молодежи, поддержки общественно значимых инициатив и проектов</t>
    </r>
  </si>
  <si>
    <r>
      <rPr>
        <b/>
        <sz val="12"/>
        <rFont val="Times New Roman"/>
        <family val="1"/>
        <charset val="204"/>
      </rPr>
      <t xml:space="preserve">Мероприятие 3.4.1.1. </t>
    </r>
    <r>
      <rPr>
        <sz val="12"/>
        <rFont val="Times New Roman"/>
        <family val="1"/>
        <charset val="204"/>
      </rPr>
      <t>Обеспечение реализации мероприятий по выполнению учреждением по организации работы с молодежью муниципального задания</t>
    </r>
  </si>
  <si>
    <r>
      <rPr>
        <b/>
        <sz val="12"/>
        <rFont val="Times New Roman"/>
        <family val="1"/>
        <charset val="204"/>
      </rPr>
      <t xml:space="preserve">Контрольное событие 74. </t>
    </r>
    <r>
      <rPr>
        <sz val="12"/>
        <rFont val="Times New Roman"/>
        <family val="1"/>
        <charset val="204"/>
      </rPr>
      <t xml:space="preserve">Обеспечено функционирование муниципального учреждения по организации работы с молодежью (отчет о выполнении муниципального задания)
</t>
    </r>
  </si>
  <si>
    <r>
      <rPr>
        <b/>
        <sz val="12"/>
        <rFont val="Times New Roman"/>
        <family val="1"/>
        <charset val="204"/>
      </rPr>
      <t>Мероприятие 3.4.1.2.</t>
    </r>
    <r>
      <rPr>
        <sz val="12"/>
        <rFont val="Times New Roman"/>
        <family val="1"/>
        <charset val="204"/>
      </rPr>
      <t xml:space="preserve"> Поддержка талантливой молодежи и одаренных учащихся </t>
    </r>
  </si>
  <si>
    <r>
      <rPr>
        <b/>
        <sz val="12"/>
        <rFont val="Times New Roman"/>
        <family val="1"/>
        <charset val="204"/>
      </rPr>
      <t xml:space="preserve">Контрольное событие 75. </t>
    </r>
    <r>
      <rPr>
        <sz val="12"/>
        <rFont val="Times New Roman"/>
        <family val="1"/>
        <charset val="204"/>
      </rPr>
      <t xml:space="preserve">Своевременно обеспечены ежемесячные выплаты стипендий учащимся 
</t>
    </r>
  </si>
  <si>
    <r>
      <rPr>
        <b/>
        <sz val="12"/>
        <rFont val="Times New Roman"/>
        <family val="1"/>
        <charset val="204"/>
      </rPr>
      <t xml:space="preserve">Основное мероприятие 3.5.1. </t>
    </r>
    <r>
      <rPr>
        <sz val="12"/>
        <rFont val="Times New Roman"/>
        <family val="1"/>
        <charset val="204"/>
      </rPr>
      <t>Проведение комплекса мероприятий для мотивирования детей и молодежи по формированию здорового образа жизни</t>
    </r>
  </si>
  <si>
    <r>
      <t xml:space="preserve">Мероприятие 3.5.1.1. </t>
    </r>
    <r>
      <rPr>
        <sz val="12"/>
        <rFont val="Times New Roman"/>
        <family val="1"/>
        <charset val="204"/>
      </rPr>
      <t>Реализация комплекса мер по профилактике безнадзорности и правонарушений среди несовершеннолетних</t>
    </r>
  </si>
  <si>
    <r>
      <rPr>
        <b/>
        <sz val="12"/>
        <rFont val="Times New Roman"/>
        <family val="1"/>
        <charset val="204"/>
      </rPr>
      <t xml:space="preserve">Контрольное событие 76. </t>
    </r>
    <r>
      <rPr>
        <sz val="12"/>
        <rFont val="Times New Roman"/>
        <family val="1"/>
        <charset val="204"/>
      </rPr>
      <t xml:space="preserve">Проведены мероприятия, направленные на здоровый образ жизни и профилактику асоциальных проявлений среди несовершеннолетних
</t>
    </r>
  </si>
  <si>
    <r>
      <rPr>
        <b/>
        <sz val="12"/>
        <rFont val="Times New Roman"/>
        <family val="1"/>
        <charset val="204"/>
      </rPr>
      <t xml:space="preserve">Контрольное событие 77. </t>
    </r>
    <r>
      <rPr>
        <sz val="12"/>
        <rFont val="Times New Roman"/>
        <family val="1"/>
        <charset val="204"/>
      </rPr>
      <t xml:space="preserve">Организована деятельность школьных спортивных клубов (не менее 28 клубов)
</t>
    </r>
  </si>
  <si>
    <r>
      <rPr>
        <b/>
        <sz val="12"/>
        <rFont val="Times New Roman"/>
        <family val="1"/>
        <charset val="204"/>
      </rPr>
      <t>Основное мероприятие 4.1.1.</t>
    </r>
    <r>
      <rPr>
        <sz val="12"/>
        <rFont val="Times New Roman"/>
        <family val="1"/>
        <charset val="204"/>
      </rPr>
      <t xml:space="preserve"> Обеспечение функций муниципальных органов, в том числе территориальных органов</t>
    </r>
  </si>
  <si>
    <r>
      <rPr>
        <b/>
        <sz val="12"/>
        <rFont val="Times New Roman"/>
        <family val="1"/>
        <charset val="204"/>
      </rPr>
      <t>Основное мероприятие 4.1.2.</t>
    </r>
    <r>
      <rPr>
        <sz val="12"/>
        <rFont val="Times New Roman"/>
        <family val="1"/>
        <charset val="204"/>
      </rPr>
      <t xml:space="preserve"> Реализация прочих функций, связанных с муниципальным управлением</t>
    </r>
  </si>
  <si>
    <r>
      <rPr>
        <b/>
        <sz val="12"/>
        <rFont val="Times New Roman"/>
        <family val="1"/>
        <charset val="204"/>
      </rPr>
      <t>Основное мероприятие 4.1.3.</t>
    </r>
    <r>
      <rPr>
        <sz val="12"/>
        <rFont val="Times New Roman"/>
        <family val="1"/>
        <charset val="204"/>
      </rPr>
      <t xml:space="preserve"> Обеспечение деятельности (оказание услуг) муниципальных учреждений (организаций)</t>
    </r>
  </si>
  <si>
    <r>
      <rPr>
        <b/>
        <sz val="12"/>
        <rFont val="Times New Roman"/>
        <family val="1"/>
        <charset val="204"/>
      </rPr>
      <t xml:space="preserve">Основное мероприятие 4.1.4. </t>
    </r>
    <r>
      <rPr>
        <sz val="12"/>
        <rFont val="Times New Roman"/>
        <family val="1"/>
        <charset val="204"/>
      </rPr>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r>
  </si>
  <si>
    <r>
      <t xml:space="preserve">Основное мероприятие 4.1.6. </t>
    </r>
    <r>
      <rPr>
        <sz val="12"/>
        <rFont val="Times New Roman"/>
        <family val="1"/>
        <charset val="204"/>
      </rPr>
      <t xml:space="preserve">Обеспечение комплексной работы по энергосбережению и повышению энергетической эффективности организаций, в том числе организация функционирования системы автоматизированного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 анализа и передачи в адрес ресурсоснабжающих организаций данных
</t>
    </r>
    <r>
      <rPr>
        <b/>
        <sz val="12"/>
        <rFont val="Times New Roman"/>
        <family val="1"/>
        <charset val="204"/>
      </rPr>
      <t xml:space="preserve">
</t>
    </r>
  </si>
  <si>
    <r>
      <rPr>
        <b/>
        <sz val="12"/>
        <color theme="1"/>
        <rFont val="Times New Roman"/>
        <family val="1"/>
        <charset val="204"/>
      </rPr>
      <t>Контрольное событие 37.</t>
    </r>
    <r>
      <rPr>
        <sz val="12"/>
        <color theme="1"/>
        <rFont val="Times New Roman"/>
        <family val="1"/>
        <charset val="204"/>
      </rPr>
      <t xml:space="preserve"> Мониторинг выполнения мероприятий, утвержденных Планом мероприятий по оптимизации бюджетных расходов в сфере образования в части муниципальных дошкольных и муниципальных общеобразовательных организаций)
</t>
    </r>
  </si>
  <si>
    <t>Мониторинг средней заработной платы педагогических работников муниципальных дошкольных образовательных организаций проведен своевременно. Проведенный анализ выполнения целевого показателя по педагогическим работникам показал, что средняя заработная плата педагогических работников муниципальных дошкольных образовательных организаций по состоянию на 01.07.2024  составила 51 057,83 руб., что соответствует 100,1 % установленного целевого показателя среднемесячной заработной платы педагогических работников, реализующих образовательные программы дошкольного образования.</t>
  </si>
  <si>
    <t xml:space="preserve">Мониторинг выполнения работ муниципальными дошкольными образовательными организациями по устранению предписаний органов Государственного пожарного надзора проведен своевременно 09.01.2024г., 02.02.2024г., 04.03.2024г., 04.04.2024г., 03.05.2024г., 04.06.2024г. Предписаний органов Госпожнадзора - 1 (ДОО №65).   </t>
  </si>
  <si>
    <t>19.03.2024г., 19.06.2024 г.  подготовлены отчеты за  2024 г. о расходовании средств на обеспечение функционирования (содержание) объектов муниципальных дошкольных образовательных организаций, не имеющих лицензию на реализацию основных образовательных программ дошкольного образования.</t>
  </si>
  <si>
    <t>За полугодие 2024г. принято и своевременно рассмотрено 3611 заявления на предоставление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t>
  </si>
  <si>
    <t>За полугодие 2024 г. своевременно выдано 2637 уведомлений о предоставлении компенсации родительской платы за присмотр и уход за детьми в образовательных организациях на территории МО ГО "Сыктывкар", реализующих основную общеобразовательную программу дошкольного образования с указанием ее размера и 974 уведомлений об отказе в предоставлении муниципальной услуги.</t>
  </si>
  <si>
    <t>Мониторинг выполнения муниципального задания муниципальными дошкольными образовательными организациями по состоянию на 01.04.2024 проведен своевременно.
Проведенный анализ выполнения образовательными учреждениями муниципальных заданий в целом показывает, что муниципальное задание:
- Выполнено в полном объеме в 28-ми образовательных учреждениях:(процент исполнения муниципального задания в данном учреждении составляет больше либо ровно 100%); 
- Выполнено в 30-ти образовательных учреждениях:(процент исполнения муниципальных заданий в данных учреждениях составляет от 95% до 100%); 
 Образовательных учреждений, не выполнивших муниципальные задания (процент исполнения муниципальных заданий составляет от 90% до 85%), не имеется.</t>
  </si>
  <si>
    <t>Мониторинг кредиторской задолженности по оплате муниципальными дошкольными образовательными организациями расходов по коммунальным услугам по состоянию на 01.07.2024 проведен своевременно. Просроченная задолженность по оплате коммунальных услуг во всех муниципальных дошкольных образовательных организациях отсутствует.</t>
  </si>
  <si>
    <t>Мониторинг выполнения муниципального задания иными организациями, функции и полномочия учредителя, которых осуществляет Управление дошкольного образования администрации МО ГО "Сыктывкар" по состоянию на 01.04.2024  проведен своевременно.
Проведенный анализ показал, что муниципальное задание "Выполнено в полном объеме".</t>
  </si>
  <si>
    <t>Мониторинг объема оказания услуг психолого-педагогической, методической и консультативной помощи родителям (законным представителям) проведен - 11.01.2024 г., 13.02.2024 г., 14.03.2024 г., 11.04.2024 г., 13.05.2024 г., 13.06.2024 г. Согласно мониторинга  плановые значения по количеству и видам оказанных услуг достигнуты.</t>
  </si>
  <si>
    <t>29.09.2023 г. приняты заявки от 3-х субъектов малого и среднего предпринимательства на получение в 2024г.  субсидии юридическим лицам и индивидуальным предпринимателям, реализующим основные образовательные программы дошкольного образования за фиксированную плату, не превышающую максимальный размер родительской платы, установленной для муниципальных дошкольных образовательных организаций. В первом полугодии 2024 г. осуществлялись ежемесячные выплаты субсидии по заявке до 30 числа месяца.</t>
  </si>
  <si>
    <t>В результате мониторинга скорости Интернет-соединения в общеобразовательных организациях, проведенного в мае 2024 года,  выявлено, что во всех 37 МОО г. Сыктывкара скорость Интернет соединения составляет не менее 100 Мбит/с.</t>
  </si>
  <si>
    <t xml:space="preserve">По состоянию на 01.07.2024 обеспечено функционирование 8 мунципальных организаций дополнительного образования с общим охватом 20210 учащихся.  По итогам 6 месяцев 2024 года  показатели, характеризующие качество услуги по реализации дополнительных общеобразовательных общеразвивающих программ (очно-заочная форма) выполнены. Отклонение значений показателей, характеризующих качество муниципальной услуги,  от установленных показателей не превышает допустимое, в пределах которого муниципальное задание считается выполненным. </t>
  </si>
  <si>
    <t>В  период весенних и летних каникул работали 36 детских оздоровительных лагерей с дневным пребыванием, с охватом 9783 ребенка, в том числе 1084 ребенка, находящихся в ТЖС. Отчет о проведении оздоровительной кампании вносится в ПК АРИСМО по состоянию на 01 число каждого месяца.</t>
  </si>
  <si>
    <t xml:space="preserve">Для реализации мероприятий  молодёжной политики на территории МО ГО "Сыктывкар" обеспечено функционирование МАУ "Молодёжный центр г.Сыктывкара". По итогам 6 месяцев 2024 года  показатели, характеризующие качество услуги по реализации молодежной политики  выполнены. Отклонение значений показателей, характеризующих качество муниципальной услуги,  от установленных показателей не превышает допустимое, в пределах которого муниципальное задание считается выполненным. </t>
  </si>
  <si>
    <t xml:space="preserve">За 6 месяца 2024 года проведены мероприятия: городские соревнования среди учащихся муниципальных организаций дополнительного образования: баскетболу, волейболу, художественной гимнастике, шахматам, самбо, пауэрлифтингу, мини-футболу. Мероприятия в муниципальных общеобразовательных организациях: зимний фестиваль ГТО среди учащихся и работников образовательных организаций, летний фестиваль ГТО, "Лыжня России". Охват составил более 34 000 учащихся.  </t>
  </si>
  <si>
    <t>За 1 полугодие 2024 года в детские лагеря - на территории Республики Коми и черноморского побережья выехали 225 детей.</t>
  </si>
  <si>
    <t xml:space="preserve">Ежемесячная  денежная  компенсация за 1 полугодие 2024 г. предоставлена 116 получателям. По состоянию на 01.07.2024 просроченной задолженности по выплате денежной компенсации нет. </t>
  </si>
  <si>
    <t>Достижение целевого показателя заработной платы педагогических работников муниципальных организаций дополнительного образования детей в МО ГО "Сыктывкар" в 1 полугодии 2024 года - 103,0%. По итогам 2024 года целевые показатели будут выполнены на 100%.</t>
  </si>
  <si>
    <t>Достижение целевого показателя заработной платы педагогических работников муниципальных образовательных организаций  в МО ГО "Сыктывкар" в 1 полугодии 2024 года - 99,0%. По итогам 2024 года целевые показатели будут выполнены на 100%.</t>
  </si>
  <si>
    <r>
      <t>В  1 полугодии 2024 г. услуга по реализации основных общеобразовательных программ оказана</t>
    </r>
    <r>
      <rPr>
        <b/>
        <sz val="12"/>
        <rFont val="Times New Roman"/>
        <family val="1"/>
        <charset val="204"/>
      </rPr>
      <t xml:space="preserve"> 34380</t>
    </r>
    <r>
      <rPr>
        <sz val="12"/>
        <rFont val="Times New Roman"/>
        <family val="1"/>
        <charset val="204"/>
      </rPr>
      <t xml:space="preserve"> учащимся в 37 общеобразовательных организациях. На  01.07.2024 г. отчет о выполнении муниципального задания подготовлен всеми организациями.</t>
    </r>
  </si>
  <si>
    <r>
      <t xml:space="preserve">Вывод об эффективности реализации муниципальной программы за отчетный период: Реализация муниципальной программы МО ГО "Сыктывкар" "Развитие образования" является </t>
    </r>
    <r>
      <rPr>
        <b/>
        <sz val="14"/>
        <color indexed="17"/>
        <rFont val="Times New Roman"/>
        <family val="1"/>
        <charset val="204"/>
      </rPr>
      <t>эффективной</t>
    </r>
    <r>
      <rPr>
        <b/>
        <sz val="14"/>
        <rFont val="Times New Roman"/>
        <family val="1"/>
        <charset val="204"/>
      </rPr>
      <t xml:space="preserve"> по итогам реализации за 6 месяцев 2024 года
Эффективность = ((ВК / К) + (ОС / С)) / 2 x 100 = (22/77)+(4355075,6/7614442,4)/2*100= 42,88% (эффективна, если больше или равно 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</si>
</sst>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 _₽_-;\-* #,##0.0\ _₽_-;_-* &quot;-&quot;??\ _₽_-;_-@_-"/>
    <numFmt numFmtId="165" formatCode="_-* #,##0.0\ _₽_-;\-* #,##0.0\ _₽_-;_-* &quot;-&quot;?\ _₽_-;_-@_-"/>
    <numFmt numFmtId="166" formatCode="#,##0.0"/>
    <numFmt numFmtId="167" formatCode="0.0"/>
    <numFmt numFmtId="170" formatCode="#,##0.00000"/>
  </numFmts>
  <fonts count="25" x14ac:knownFonts="1">
    <font>
      <sz val="11"/>
      <color theme="1"/>
      <name val="Calibri"/>
      <family val="2"/>
      <charset val="204"/>
      <scheme val="minor"/>
    </font>
    <font>
      <u/>
      <sz val="11"/>
      <color theme="10"/>
      <name val="Calibri"/>
      <family val="2"/>
      <charset val="204"/>
      <scheme val="minor"/>
    </font>
    <font>
      <sz val="11"/>
      <color theme="1"/>
      <name val="Calibri"/>
      <family val="2"/>
      <charset val="204"/>
      <scheme val="minor"/>
    </font>
    <font>
      <sz val="12"/>
      <name val="Times New Roman"/>
      <family val="1"/>
      <charset val="204"/>
    </font>
    <font>
      <b/>
      <sz val="12"/>
      <name val="Times New Roman"/>
      <family val="1"/>
      <charset val="204"/>
    </font>
    <font>
      <sz val="10"/>
      <name val="Arial"/>
      <family val="2"/>
      <charset val="204"/>
    </font>
    <font>
      <sz val="11"/>
      <name val="Calibri"/>
      <family val="2"/>
      <charset val="204"/>
      <scheme val="minor"/>
    </font>
    <font>
      <sz val="11"/>
      <name val="Times New Roman"/>
      <family val="1"/>
      <charset val="204"/>
    </font>
    <font>
      <b/>
      <sz val="14"/>
      <name val="Times New Roman"/>
      <family val="1"/>
      <charset val="204"/>
    </font>
    <font>
      <b/>
      <sz val="14"/>
      <color indexed="17"/>
      <name val="Times New Roman"/>
      <family val="1"/>
      <charset val="204"/>
    </font>
    <font>
      <b/>
      <sz val="14"/>
      <color theme="1"/>
      <name val="Times New Roman"/>
      <family val="1"/>
      <charset val="204"/>
    </font>
    <font>
      <sz val="12"/>
      <color theme="1"/>
      <name val="Times New Roman"/>
      <family val="1"/>
      <charset val="204"/>
    </font>
    <font>
      <sz val="10"/>
      <color rgb="FF000000"/>
      <name val="Arial"/>
      <family val="2"/>
      <charset val="204"/>
    </font>
    <font>
      <sz val="14"/>
      <color theme="1"/>
      <name val="Calibri"/>
      <family val="2"/>
      <charset val="204"/>
      <scheme val="minor"/>
    </font>
    <font>
      <sz val="14"/>
      <color theme="1"/>
      <name val="Times New Roman"/>
      <family val="1"/>
      <charset val="204"/>
    </font>
    <font>
      <sz val="10"/>
      <color rgb="FF000000"/>
      <name val="Arial"/>
      <family val="2"/>
      <charset val="204"/>
    </font>
    <font>
      <sz val="13"/>
      <name val="Times New Roman"/>
      <family val="1"/>
      <charset val="204"/>
    </font>
    <font>
      <sz val="13"/>
      <color theme="1"/>
      <name val="Times New Roman"/>
      <family val="1"/>
      <charset val="204"/>
    </font>
    <font>
      <sz val="13"/>
      <color theme="1"/>
      <name val="Calibri"/>
      <family val="2"/>
      <charset val="204"/>
      <scheme val="minor"/>
    </font>
    <font>
      <sz val="13"/>
      <name val="Calibri"/>
      <family val="2"/>
      <charset val="204"/>
      <scheme val="minor"/>
    </font>
    <font>
      <sz val="14"/>
      <name val="Times New Roman"/>
      <family val="1"/>
      <charset val="204"/>
    </font>
    <font>
      <b/>
      <sz val="12"/>
      <color theme="1"/>
      <name val="Times New Roman"/>
      <family val="1"/>
      <charset val="204"/>
    </font>
    <font>
      <i/>
      <sz val="12"/>
      <name val="Times New Roman"/>
      <family val="1"/>
      <charset val="204"/>
    </font>
    <font>
      <sz val="11"/>
      <color rgb="FF000000"/>
      <name val="Times New Roman"/>
      <family val="1"/>
      <charset val="204"/>
    </font>
    <font>
      <b/>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style="thin">
        <color auto="1"/>
      </top>
      <bottom/>
      <diagonal/>
    </border>
    <border>
      <left style="thin">
        <color auto="1"/>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D9D9D9"/>
      </left>
      <right style="thin">
        <color rgb="FFBFBFBF"/>
      </right>
      <top/>
      <bottom style="thin">
        <color rgb="FFD9D9D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1" fillId="0" borderId="0" applyNumberFormat="0" applyFill="0" applyBorder="0" applyAlignment="0" applyProtection="0"/>
    <xf numFmtId="43" fontId="2" fillId="0" borderId="0" applyFont="0" applyFill="0" applyBorder="0" applyAlignment="0" applyProtection="0"/>
    <xf numFmtId="0" fontId="5" fillId="0" borderId="0"/>
    <xf numFmtId="4" fontId="12" fillId="0" borderId="13">
      <alignment horizontal="right" vertical="top" shrinkToFit="1"/>
    </xf>
    <xf numFmtId="4" fontId="15" fillId="0" borderId="13">
      <alignment horizontal="right" vertical="top" shrinkToFit="1"/>
    </xf>
    <xf numFmtId="4" fontId="12" fillId="0" borderId="13">
      <alignment horizontal="right" vertical="top" shrinkToFit="1"/>
    </xf>
  </cellStyleXfs>
  <cellXfs count="314">
    <xf numFmtId="0" fontId="0" fillId="0" borderId="0" xfId="0"/>
    <xf numFmtId="0" fontId="10" fillId="0" borderId="0" xfId="0" applyFont="1" applyAlignment="1">
      <alignment wrapText="1"/>
    </xf>
    <xf numFmtId="166" fontId="8" fillId="0" borderId="0" xfId="0" applyNumberFormat="1" applyFont="1" applyAlignment="1">
      <alignment vertical="top" wrapText="1"/>
    </xf>
    <xf numFmtId="166" fontId="10" fillId="0" borderId="0" xfId="0" applyNumberFormat="1" applyFont="1" applyAlignment="1">
      <alignment wrapText="1"/>
    </xf>
    <xf numFmtId="0" fontId="16" fillId="0" borderId="0" xfId="0" applyFont="1"/>
    <xf numFmtId="166" fontId="16" fillId="0" borderId="0" xfId="2" applyNumberFormat="1" applyFont="1" applyFill="1" applyAlignment="1">
      <alignment horizontal="center" vertical="top" wrapText="1"/>
    </xf>
    <xf numFmtId="0" fontId="17" fillId="0" borderId="0" xfId="0" applyFont="1"/>
    <xf numFmtId="166" fontId="17" fillId="0" borderId="0" xfId="0" applyNumberFormat="1" applyFont="1" applyAlignment="1">
      <alignment horizontal="center" vertical="top" wrapText="1"/>
    </xf>
    <xf numFmtId="166" fontId="16" fillId="0" borderId="0" xfId="0" applyNumberFormat="1" applyFont="1" applyAlignment="1">
      <alignment horizontal="center" vertical="top" wrapText="1"/>
    </xf>
    <xf numFmtId="0" fontId="18" fillId="0" borderId="0" xfId="0" applyFont="1"/>
    <xf numFmtId="166" fontId="18" fillId="0" borderId="0" xfId="0" applyNumberFormat="1" applyFont="1" applyAlignment="1">
      <alignment horizontal="center" vertical="top" wrapText="1"/>
    </xf>
    <xf numFmtId="166" fontId="19" fillId="0" borderId="0" xfId="0" applyNumberFormat="1" applyFont="1" applyAlignment="1">
      <alignment horizontal="center" vertical="top" wrapText="1"/>
    </xf>
    <xf numFmtId="0" fontId="19" fillId="0" borderId="0" xfId="0" applyFont="1"/>
    <xf numFmtId="166" fontId="20" fillId="0" borderId="0" xfId="0" applyNumberFormat="1" applyFont="1" applyAlignment="1">
      <alignment horizontal="center" vertical="top" wrapText="1"/>
    </xf>
    <xf numFmtId="166" fontId="6" fillId="0" borderId="0" xfId="0" applyNumberFormat="1" applyFont="1"/>
    <xf numFmtId="0" fontId="6" fillId="0" borderId="0" xfId="0" applyFont="1"/>
    <xf numFmtId="164" fontId="16" fillId="0" borderId="0" xfId="2" applyNumberFormat="1" applyFont="1" applyFill="1"/>
    <xf numFmtId="0" fontId="3" fillId="0" borderId="0" xfId="0" applyFont="1"/>
    <xf numFmtId="165" fontId="6" fillId="0" borderId="0" xfId="0" applyNumberFormat="1" applyFont="1"/>
    <xf numFmtId="164" fontId="6" fillId="0" borderId="0" xfId="0" applyNumberFormat="1" applyFont="1"/>
    <xf numFmtId="0" fontId="7" fillId="0" borderId="0" xfId="0" applyFont="1"/>
    <xf numFmtId="0" fontId="14" fillId="0" borderId="0" xfId="0" applyFont="1"/>
    <xf numFmtId="166" fontId="14" fillId="0" borderId="0" xfId="0" applyNumberFormat="1" applyFont="1" applyAlignment="1">
      <alignment horizontal="center" vertical="top" wrapText="1"/>
    </xf>
    <xf numFmtId="0" fontId="13" fillId="0" borderId="0" xfId="0" applyFont="1"/>
    <xf numFmtId="0" fontId="6" fillId="0" borderId="0" xfId="0" applyFont="1" applyAlignment="1">
      <alignment horizontal="left" vertical="top"/>
    </xf>
    <xf numFmtId="0" fontId="19" fillId="0" borderId="0" xfId="0" applyFont="1" applyAlignment="1">
      <alignment vertical="top"/>
    </xf>
    <xf numFmtId="0" fontId="6" fillId="0" borderId="0" xfId="0" applyFont="1" applyAlignment="1">
      <alignment horizontal="center"/>
    </xf>
    <xf numFmtId="0" fontId="6" fillId="0" borderId="0" xfId="0" applyFont="1" applyAlignment="1">
      <alignment vertical="top"/>
    </xf>
    <xf numFmtId="49" fontId="3" fillId="2" borderId="1" xfId="0" applyNumberFormat="1" applyFont="1" applyFill="1" applyBorder="1" applyAlignment="1">
      <alignment horizontal="justify" vertical="top"/>
    </xf>
    <xf numFmtId="166" fontId="3" fillId="2" borderId="1" xfId="2" applyNumberFormat="1" applyFont="1" applyFill="1" applyBorder="1" applyAlignment="1">
      <alignment horizontal="center" vertical="top" wrapText="1"/>
    </xf>
    <xf numFmtId="0" fontId="3" fillId="0" borderId="0" xfId="0" applyFont="1" applyAlignment="1">
      <alignment horizontal="left" vertical="top"/>
    </xf>
    <xf numFmtId="0" fontId="11" fillId="2" borderId="1" xfId="0" applyFont="1" applyFill="1" applyBorder="1" applyAlignment="1">
      <alignment vertical="top" wrapText="1"/>
    </xf>
    <xf numFmtId="0" fontId="11" fillId="2" borderId="1" xfId="0" applyFont="1" applyFill="1" applyBorder="1" applyAlignment="1">
      <alignment horizontal="justify" vertical="top" wrapText="1"/>
    </xf>
    <xf numFmtId="0" fontId="3" fillId="2" borderId="0" xfId="0" applyFont="1" applyFill="1" applyAlignment="1">
      <alignment vertical="top" wrapText="1"/>
    </xf>
    <xf numFmtId="14" fontId="3" fillId="2" borderId="3" xfId="0" applyNumberFormat="1" applyFont="1" applyFill="1" applyBorder="1" applyAlignment="1">
      <alignment horizontal="center" vertical="center" wrapText="1"/>
    </xf>
    <xf numFmtId="14" fontId="11" fillId="2" borderId="0" xfId="0" applyNumberFormat="1" applyFont="1" applyFill="1" applyAlignment="1">
      <alignment horizontal="center" vertical="center" wrapText="1"/>
    </xf>
    <xf numFmtId="0" fontId="3" fillId="2" borderId="4" xfId="0" applyFont="1" applyFill="1" applyBorder="1" applyAlignment="1">
      <alignment horizontal="justify" vertical="top"/>
    </xf>
    <xf numFmtId="14"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3" fillId="2" borderId="1" xfId="0" applyFont="1" applyFill="1" applyBorder="1" applyAlignment="1">
      <alignment vertical="top"/>
    </xf>
    <xf numFmtId="0" fontId="6" fillId="0" borderId="0" xfId="0" applyFont="1"/>
    <xf numFmtId="14" fontId="3" fillId="2" borderId="1" xfId="0" applyNumberFormat="1" applyFont="1" applyFill="1" applyBorder="1" applyAlignment="1">
      <alignment horizontal="center" vertical="center" wrapText="1"/>
    </xf>
    <xf numFmtId="0" fontId="6"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166" fontId="3" fillId="2" borderId="1" xfId="0" applyNumberFormat="1" applyFont="1" applyFill="1" applyBorder="1" applyAlignment="1">
      <alignment horizontal="center" vertical="top" wrapText="1"/>
    </xf>
    <xf numFmtId="166" fontId="3" fillId="2" borderId="1" xfId="0" applyNumberFormat="1" applyFont="1" applyFill="1" applyBorder="1" applyAlignment="1">
      <alignment horizontal="center" vertical="center" wrapText="1"/>
    </xf>
    <xf numFmtId="0" fontId="3" fillId="2" borderId="1" xfId="0" applyFont="1" applyFill="1" applyBorder="1" applyAlignment="1">
      <alignment vertical="center"/>
    </xf>
    <xf numFmtId="0" fontId="3" fillId="2" borderId="2" xfId="0" applyFont="1" applyFill="1" applyBorder="1" applyAlignment="1">
      <alignment vertical="center"/>
    </xf>
    <xf numFmtId="166" fontId="3" fillId="2" borderId="4" xfId="2" applyNumberFormat="1" applyFont="1" applyFill="1" applyBorder="1" applyAlignment="1">
      <alignment horizontal="center" vertical="top" wrapText="1"/>
    </xf>
    <xf numFmtId="0" fontId="11" fillId="2" borderId="1" xfId="0" applyFont="1" applyFill="1" applyBorder="1" applyAlignment="1">
      <alignment vertical="top"/>
    </xf>
    <xf numFmtId="166" fontId="11" fillId="2" borderId="1" xfId="0" applyNumberFormat="1" applyFont="1" applyFill="1" applyBorder="1" applyAlignment="1">
      <alignment horizontal="center" vertical="top" wrapText="1"/>
    </xf>
    <xf numFmtId="166" fontId="3" fillId="2" borderId="3" xfId="0" applyNumberFormat="1" applyFont="1" applyFill="1" applyBorder="1" applyAlignment="1">
      <alignment horizontal="center" vertical="center"/>
    </xf>
    <xf numFmtId="0" fontId="3" fillId="2" borderId="1" xfId="0" applyFont="1" applyFill="1" applyBorder="1" applyAlignment="1">
      <alignment horizontal="left" vertical="center"/>
    </xf>
    <xf numFmtId="0" fontId="3" fillId="2" borderId="3" xfId="0" applyFont="1" applyFill="1" applyBorder="1" applyAlignment="1">
      <alignment vertical="center" wrapText="1"/>
    </xf>
    <xf numFmtId="0" fontId="3" fillId="2" borderId="2" xfId="0" applyFont="1" applyFill="1" applyBorder="1" applyAlignment="1">
      <alignment vertical="top"/>
    </xf>
    <xf numFmtId="167" fontId="3" fillId="2" borderId="2" xfId="0" applyNumberFormat="1" applyFont="1" applyFill="1" applyBorder="1" applyAlignment="1">
      <alignment horizontal="center"/>
    </xf>
    <xf numFmtId="167" fontId="3" fillId="2" borderId="1" xfId="0" applyNumberFormat="1" applyFont="1" applyFill="1" applyBorder="1" applyAlignment="1">
      <alignment horizontal="center"/>
    </xf>
    <xf numFmtId="166" fontId="3" fillId="2" borderId="1" xfId="0" applyNumberFormat="1" applyFont="1" applyFill="1" applyBorder="1" applyAlignment="1">
      <alignment horizontal="center" vertical="top"/>
    </xf>
    <xf numFmtId="166" fontId="3" fillId="2" borderId="3" xfId="0" applyNumberFormat="1" applyFont="1" applyFill="1" applyBorder="1" applyAlignment="1">
      <alignment horizontal="center" vertical="top" wrapText="1"/>
    </xf>
    <xf numFmtId="166" fontId="4" fillId="2" borderId="1" xfId="0" applyNumberFormat="1" applyFont="1" applyFill="1" applyBorder="1" applyAlignment="1">
      <alignment horizontal="center" vertical="top"/>
    </xf>
    <xf numFmtId="166" fontId="4" fillId="2" borderId="1" xfId="2" applyNumberFormat="1" applyFont="1" applyFill="1" applyBorder="1" applyAlignment="1">
      <alignment horizontal="center" vertical="top" wrapText="1"/>
    </xf>
    <xf numFmtId="166" fontId="4" fillId="2" borderId="1" xfId="0" applyNumberFormat="1" applyFont="1" applyFill="1" applyBorder="1" applyAlignment="1">
      <alignment horizontal="center" vertical="top" wrapText="1"/>
    </xf>
    <xf numFmtId="166" fontId="4" fillId="2" borderId="3" xfId="2" applyNumberFormat="1" applyFont="1" applyFill="1" applyBorder="1" applyAlignment="1">
      <alignment horizontal="center" vertical="top" wrapText="1"/>
    </xf>
    <xf numFmtId="4" fontId="23" fillId="3" borderId="17" xfId="0" applyNumberFormat="1" applyFont="1" applyFill="1" applyBorder="1" applyAlignment="1">
      <alignment horizontal="right" vertical="center" wrapText="1"/>
    </xf>
    <xf numFmtId="166" fontId="4" fillId="2" borderId="3" xfId="0" applyNumberFormat="1" applyFont="1" applyFill="1" applyBorder="1" applyAlignment="1">
      <alignment horizontal="center" vertical="top" wrapText="1"/>
    </xf>
    <xf numFmtId="165" fontId="6" fillId="0" borderId="0" xfId="0" applyNumberFormat="1" applyFont="1" applyAlignment="1">
      <alignment horizontal="center"/>
    </xf>
    <xf numFmtId="164" fontId="6" fillId="0" borderId="0" xfId="0" applyNumberFormat="1" applyFont="1" applyAlignment="1">
      <alignment horizontal="center"/>
    </xf>
    <xf numFmtId="166" fontId="24" fillId="0" borderId="0" xfId="0" applyNumberFormat="1" applyFont="1"/>
    <xf numFmtId="0" fontId="3" fillId="2" borderId="2" xfId="0" applyFont="1" applyFill="1" applyBorder="1" applyAlignment="1">
      <alignment horizontal="justify" vertical="top" wrapText="1"/>
    </xf>
    <xf numFmtId="0" fontId="3" fillId="2" borderId="4" xfId="0" applyFont="1" applyFill="1" applyBorder="1" applyAlignment="1">
      <alignment horizontal="justify" vertical="top" wrapText="1"/>
    </xf>
    <xf numFmtId="0" fontId="3" fillId="2" borderId="3" xfId="0" applyFont="1" applyFill="1" applyBorder="1" applyAlignment="1">
      <alignment horizontal="justify" vertical="top" wrapText="1"/>
    </xf>
    <xf numFmtId="0" fontId="3" fillId="2" borderId="2" xfId="0" applyFont="1" applyFill="1" applyBorder="1" applyAlignment="1">
      <alignment horizontal="left" vertical="top"/>
    </xf>
    <xf numFmtId="0" fontId="3" fillId="2" borderId="4" xfId="0" applyFont="1" applyFill="1" applyBorder="1" applyAlignment="1">
      <alignment horizontal="left" vertical="top"/>
    </xf>
    <xf numFmtId="0" fontId="11" fillId="2" borderId="4" xfId="0" applyFont="1" applyFill="1" applyBorder="1" applyAlignment="1">
      <alignment horizontal="left" vertical="top"/>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11" fillId="2" borderId="4" xfId="0" applyFont="1" applyFill="1" applyBorder="1" applyAlignment="1">
      <alignment vertical="top" wrapText="1"/>
    </xf>
    <xf numFmtId="14" fontId="3" fillId="2" borderId="2" xfId="0" applyNumberFormat="1" applyFont="1" applyFill="1" applyBorder="1" applyAlignment="1">
      <alignment horizontal="center" vertical="center"/>
    </xf>
    <xf numFmtId="14" fontId="3" fillId="2" borderId="4" xfId="0" applyNumberFormat="1" applyFont="1" applyFill="1" applyBorder="1" applyAlignment="1">
      <alignment horizontal="center" vertical="center"/>
    </xf>
    <xf numFmtId="0" fontId="3" fillId="2" borderId="2" xfId="0" applyFont="1" applyFill="1" applyBorder="1" applyAlignment="1">
      <alignment horizontal="center" vertical="top"/>
    </xf>
    <xf numFmtId="0" fontId="4" fillId="2" borderId="2" xfId="0" applyFont="1" applyFill="1" applyBorder="1" applyAlignment="1">
      <alignment horizontal="justify" vertical="top" wrapText="1"/>
    </xf>
    <xf numFmtId="0" fontId="4" fillId="2" borderId="3" xfId="0" applyFont="1" applyFill="1" applyBorder="1" applyAlignment="1">
      <alignment horizontal="justify" vertical="top"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left" vertical="top" wrapText="1"/>
    </xf>
    <xf numFmtId="0" fontId="11" fillId="2" borderId="3" xfId="0" applyFont="1" applyFill="1" applyBorder="1" applyAlignment="1">
      <alignment horizontal="left" vertical="top"/>
    </xf>
    <xf numFmtId="14" fontId="3" fillId="2" borderId="2" xfId="0" applyNumberFormat="1" applyFont="1" applyFill="1" applyBorder="1" applyAlignment="1">
      <alignment horizontal="center" vertical="center" wrapText="1"/>
    </xf>
    <xf numFmtId="0" fontId="3" fillId="2" borderId="3" xfId="0" applyFont="1" applyFill="1" applyBorder="1" applyAlignment="1">
      <alignment vertical="top" wrapText="1"/>
    </xf>
    <xf numFmtId="0" fontId="3" fillId="2" borderId="1" xfId="0" applyFont="1" applyFill="1" applyBorder="1" applyAlignment="1">
      <alignment horizontal="left" vertical="top"/>
    </xf>
    <xf numFmtId="14" fontId="3" fillId="2" borderId="4" xfId="0" applyNumberFormat="1"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vertical="top"/>
    </xf>
    <xf numFmtId="0" fontId="3" fillId="2" borderId="3" xfId="0" applyFont="1" applyFill="1" applyBorder="1" applyAlignment="1">
      <alignment horizontal="left" vertical="top"/>
    </xf>
    <xf numFmtId="0" fontId="11" fillId="2" borderId="2" xfId="0" applyFont="1" applyFill="1" applyBorder="1" applyAlignment="1">
      <alignment horizontal="center" vertical="center" wrapText="1"/>
    </xf>
    <xf numFmtId="0" fontId="11" fillId="2" borderId="2" xfId="0" applyFont="1" applyFill="1" applyBorder="1" applyAlignment="1">
      <alignment vertical="top" wrapText="1"/>
    </xf>
    <xf numFmtId="0" fontId="11" fillId="2" borderId="4" xfId="0" applyFont="1" applyFill="1" applyBorder="1" applyAlignment="1">
      <alignment vertical="top"/>
    </xf>
    <xf numFmtId="0" fontId="11" fillId="2" borderId="2" xfId="0" applyFont="1" applyFill="1" applyBorder="1" applyAlignment="1">
      <alignment horizontal="justify" vertical="top" wrapText="1"/>
    </xf>
    <xf numFmtId="0" fontId="11" fillId="2" borderId="4" xfId="0" applyFont="1" applyFill="1" applyBorder="1" applyAlignment="1">
      <alignment horizontal="justify" vertical="top" wrapText="1"/>
    </xf>
    <xf numFmtId="0" fontId="3" fillId="2" borderId="3" xfId="0" applyFont="1" applyFill="1" applyBorder="1" applyAlignment="1">
      <alignment horizontal="left" vertical="top" wrapText="1"/>
    </xf>
    <xf numFmtId="0" fontId="11" fillId="2" borderId="3" xfId="0" applyFont="1" applyFill="1" applyBorder="1" applyAlignment="1">
      <alignment horizontal="center" vertical="center" wrapText="1"/>
    </xf>
    <xf numFmtId="14" fontId="3" fillId="2" borderId="3" xfId="0" applyNumberFormat="1" applyFont="1" applyFill="1" applyBorder="1" applyAlignment="1">
      <alignment horizontal="center" vertical="center"/>
    </xf>
    <xf numFmtId="14" fontId="11" fillId="2" borderId="4" xfId="0" applyNumberFormat="1" applyFont="1" applyFill="1" applyBorder="1" applyAlignment="1">
      <alignment horizontal="center" vertical="center"/>
    </xf>
    <xf numFmtId="166" fontId="3" fillId="2" borderId="2" xfId="0" applyNumberFormat="1" applyFont="1" applyFill="1" applyBorder="1" applyAlignment="1">
      <alignment horizontal="center" vertical="top" wrapText="1"/>
    </xf>
    <xf numFmtId="166" fontId="3" fillId="2" borderId="4"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center"/>
    </xf>
    <xf numFmtId="0" fontId="3" fillId="2" borderId="4" xfId="0" applyFont="1" applyFill="1" applyBorder="1" applyAlignment="1">
      <alignment horizontal="center" vertical="top" wrapText="1"/>
    </xf>
    <xf numFmtId="0" fontId="11" fillId="2" borderId="3" xfId="0" applyFont="1" applyFill="1" applyBorder="1" applyAlignment="1">
      <alignment vertical="top" wrapText="1"/>
    </xf>
    <xf numFmtId="0" fontId="3" fillId="2" borderId="4" xfId="0" applyFont="1" applyFill="1" applyBorder="1" applyAlignment="1">
      <alignment vertical="top"/>
    </xf>
    <xf numFmtId="0" fontId="3" fillId="2" borderId="1" xfId="0" applyFont="1" applyFill="1" applyBorder="1" applyAlignment="1">
      <alignment horizontal="justify" vertical="top" wrapText="1"/>
    </xf>
    <xf numFmtId="166" fontId="3" fillId="2" borderId="2" xfId="2" applyNumberFormat="1" applyFont="1" applyFill="1" applyBorder="1" applyAlignment="1">
      <alignment horizontal="center" vertical="top" wrapText="1"/>
    </xf>
    <xf numFmtId="166" fontId="3" fillId="2" borderId="3" xfId="2" applyNumberFormat="1" applyFont="1" applyFill="1" applyBorder="1" applyAlignment="1">
      <alignment horizontal="center" vertical="top" wrapText="1"/>
    </xf>
    <xf numFmtId="0" fontId="11" fillId="2" borderId="3" xfId="0" applyFont="1" applyFill="1" applyBorder="1" applyAlignment="1">
      <alignment horizontal="justify" vertical="top" wrapText="1"/>
    </xf>
    <xf numFmtId="166" fontId="3" fillId="2" borderId="1" xfId="4" applyNumberFormat="1" applyFont="1" applyFill="1" applyBorder="1" applyAlignment="1">
      <alignment horizontal="center" vertical="top" wrapText="1" shrinkToFit="1"/>
    </xf>
    <xf numFmtId="166" fontId="11" fillId="2" borderId="1" xfId="0" applyNumberFormat="1" applyFont="1" applyFill="1" applyBorder="1" applyAlignment="1">
      <alignment horizontal="center" vertical="center"/>
    </xf>
    <xf numFmtId="167" fontId="11" fillId="2" borderId="1" xfId="0" applyNumberFormat="1" applyFont="1" applyFill="1" applyBorder="1" applyAlignment="1">
      <alignment horizontal="center" vertical="center"/>
    </xf>
    <xf numFmtId="0" fontId="3" fillId="2" borderId="1" xfId="0" applyFont="1" applyFill="1" applyBorder="1"/>
    <xf numFmtId="49" fontId="11" fillId="2" borderId="2" xfId="0" applyNumberFormat="1" applyFont="1" applyFill="1" applyBorder="1" applyAlignment="1">
      <alignment horizontal="right" vertical="top"/>
    </xf>
    <xf numFmtId="0" fontId="11" fillId="2" borderId="1" xfId="0"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0" fontId="3" fillId="2" borderId="1" xfId="0" applyFont="1" applyFill="1" applyBorder="1" applyAlignment="1">
      <alignment horizontal="justify" vertical="top"/>
    </xf>
    <xf numFmtId="49" fontId="11" fillId="2" borderId="1" xfId="0" applyNumberFormat="1" applyFont="1" applyFill="1" applyBorder="1" applyAlignment="1">
      <alignment horizontal="right" vertical="top"/>
    </xf>
    <xf numFmtId="0" fontId="3" fillId="2" borderId="3" xfId="0" applyFont="1" applyFill="1" applyBorder="1" applyAlignment="1">
      <alignment horizontal="justify" vertical="top"/>
    </xf>
    <xf numFmtId="0" fontId="4" fillId="2" borderId="1" xfId="0" applyFont="1" applyFill="1" applyBorder="1" applyAlignment="1">
      <alignment horizontal="justify" vertical="top" wrapText="1"/>
    </xf>
    <xf numFmtId="0" fontId="11" fillId="2" borderId="1" xfId="0" applyFont="1" applyFill="1" applyBorder="1" applyAlignment="1">
      <alignment horizontal="left" vertical="top"/>
    </xf>
    <xf numFmtId="0" fontId="3" fillId="2" borderId="4" xfId="0" applyFont="1" applyFill="1" applyBorder="1" applyAlignment="1">
      <alignment vertical="center" wrapText="1"/>
    </xf>
    <xf numFmtId="0" fontId="3" fillId="2" borderId="2" xfId="0" applyFont="1" applyFill="1" applyBorder="1" applyAlignment="1" applyProtection="1">
      <alignment horizontal="justify" vertical="top" wrapText="1"/>
      <protection locked="0"/>
    </xf>
    <xf numFmtId="167" fontId="3" fillId="2" borderId="1" xfId="0" applyNumberFormat="1" applyFont="1" applyFill="1" applyBorder="1" applyAlignment="1">
      <alignment horizontal="center" vertical="top"/>
    </xf>
    <xf numFmtId="0" fontId="4" fillId="2" borderId="1" xfId="0" applyFont="1" applyFill="1" applyBorder="1" applyAlignment="1">
      <alignment vertical="top"/>
    </xf>
    <xf numFmtId="0" fontId="4" fillId="2" borderId="1" xfId="0" applyFont="1" applyFill="1" applyBorder="1"/>
    <xf numFmtId="0" fontId="3" fillId="2" borderId="4" xfId="0" applyFont="1" applyFill="1" applyBorder="1" applyAlignment="1">
      <alignment horizontal="center" vertical="center" wrapText="1"/>
    </xf>
    <xf numFmtId="0" fontId="3" fillId="2" borderId="4" xfId="0" applyFont="1" applyFill="1" applyBorder="1" applyAlignment="1">
      <alignment horizontal="left" vertical="top"/>
    </xf>
    <xf numFmtId="0" fontId="3" fillId="2" borderId="2" xfId="0" applyFont="1" applyFill="1" applyBorder="1" applyAlignment="1">
      <alignment vertical="top" wrapText="1"/>
    </xf>
    <xf numFmtId="14" fontId="3" fillId="2" borderId="2" xfId="0" applyNumberFormat="1" applyFont="1" applyFill="1" applyBorder="1" applyAlignment="1">
      <alignment horizontal="center" vertical="center"/>
    </xf>
    <xf numFmtId="0" fontId="3" fillId="2" borderId="4" xfId="0" applyFont="1" applyFill="1" applyBorder="1" applyAlignment="1">
      <alignment horizontal="center" vertical="center"/>
    </xf>
    <xf numFmtId="14" fontId="3" fillId="2" borderId="2" xfId="0" applyNumberFormat="1" applyFont="1" applyFill="1" applyBorder="1" applyAlignment="1">
      <alignment horizontal="center" vertical="center" wrapText="1"/>
    </xf>
    <xf numFmtId="0" fontId="3" fillId="2" borderId="1" xfId="0" applyFont="1" applyFill="1" applyBorder="1" applyAlignment="1">
      <alignment vertical="top" wrapText="1"/>
    </xf>
    <xf numFmtId="166" fontId="3" fillId="2" borderId="2" xfId="2" applyNumberFormat="1" applyFont="1" applyFill="1" applyBorder="1" applyAlignment="1">
      <alignment horizontal="center"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vertical="top"/>
    </xf>
    <xf numFmtId="166" fontId="3" fillId="2" borderId="2" xfId="0" applyNumberFormat="1"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4" xfId="0" applyFont="1" applyFill="1" applyBorder="1" applyAlignment="1">
      <alignment horizontal="justify" vertical="top"/>
    </xf>
    <xf numFmtId="166" fontId="3" fillId="2" borderId="3" xfId="2" applyNumberFormat="1" applyFont="1" applyFill="1" applyBorder="1" applyAlignment="1">
      <alignment horizontal="center" vertical="top" wrapText="1"/>
    </xf>
    <xf numFmtId="166" fontId="3" fillId="2" borderId="1" xfId="0" applyNumberFormat="1" applyFont="1" applyFill="1" applyBorder="1" applyAlignment="1">
      <alignment horizontal="center" vertical="center"/>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2" xfId="0" applyFont="1" applyFill="1" applyBorder="1" applyAlignment="1">
      <alignment horizontal="center" vertical="top"/>
    </xf>
    <xf numFmtId="0" fontId="3" fillId="2" borderId="4" xfId="0" applyFont="1" applyFill="1" applyBorder="1" applyAlignment="1">
      <alignment horizontal="center" vertical="top"/>
    </xf>
    <xf numFmtId="0" fontId="3" fillId="2" borderId="3" xfId="0" applyFont="1" applyFill="1" applyBorder="1" applyAlignment="1">
      <alignment horizontal="center" vertical="top"/>
    </xf>
    <xf numFmtId="0" fontId="4" fillId="2" borderId="2"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3" xfId="0" applyFont="1" applyFill="1" applyBorder="1" applyAlignment="1">
      <alignment horizontal="left" vertical="top"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14" fontId="3" fillId="2" borderId="2" xfId="0" applyNumberFormat="1" applyFont="1" applyFill="1" applyBorder="1" applyAlignment="1">
      <alignment horizontal="center" vertical="center"/>
    </xf>
    <xf numFmtId="14" fontId="3" fillId="2" borderId="4" xfId="0" applyNumberFormat="1" applyFont="1" applyFill="1" applyBorder="1" applyAlignment="1">
      <alignment horizontal="center" vertical="center"/>
    </xf>
    <xf numFmtId="14" fontId="3" fillId="2" borderId="3"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49" fontId="11" fillId="2" borderId="1" xfId="0" applyNumberFormat="1" applyFont="1" applyFill="1" applyBorder="1" applyAlignment="1">
      <alignment horizontal="left" vertical="top"/>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14" fontId="3" fillId="2" borderId="2" xfId="0" applyNumberFormat="1" applyFont="1" applyFill="1" applyBorder="1" applyAlignment="1">
      <alignment horizontal="center" vertical="top" wrapText="1"/>
    </xf>
    <xf numFmtId="14" fontId="3" fillId="2" borderId="4" xfId="0" applyNumberFormat="1" applyFont="1" applyFill="1" applyBorder="1" applyAlignment="1">
      <alignment horizontal="center" vertical="top" wrapText="1"/>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14" fontId="11" fillId="2" borderId="2" xfId="0" applyNumberFormat="1" applyFont="1" applyFill="1" applyBorder="1" applyAlignment="1">
      <alignment horizontal="center" vertical="center"/>
    </xf>
    <xf numFmtId="14" fontId="11" fillId="2" borderId="4" xfId="0" applyNumberFormat="1" applyFont="1" applyFill="1" applyBorder="1" applyAlignment="1">
      <alignment horizontal="center" vertical="center"/>
    </xf>
    <xf numFmtId="14" fontId="11" fillId="2" borderId="3" xfId="0" applyNumberFormat="1" applyFont="1" applyFill="1" applyBorder="1" applyAlignment="1">
      <alignment horizontal="center" vertical="center"/>
    </xf>
    <xf numFmtId="0" fontId="11" fillId="2" borderId="2"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 xfId="0" applyFont="1" applyFill="1" applyBorder="1" applyAlignment="1">
      <alignment horizontal="center" vertical="top" wrapText="1"/>
    </xf>
    <xf numFmtId="0" fontId="3" fillId="2" borderId="7" xfId="0" applyFont="1" applyFill="1" applyBorder="1" applyAlignment="1">
      <alignment horizontal="left" vertical="top" wrapText="1"/>
    </xf>
    <xf numFmtId="0" fontId="3" fillId="2" borderId="9" xfId="0" applyFont="1" applyFill="1" applyBorder="1" applyAlignment="1">
      <alignment horizontal="left" vertical="top"/>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0" xfId="0" applyFont="1" applyFill="1" applyBorder="1" applyAlignment="1">
      <alignment horizontal="left" vertical="top"/>
    </xf>
    <xf numFmtId="0" fontId="3" fillId="2" borderId="8" xfId="0" applyFont="1" applyFill="1" applyBorder="1" applyAlignment="1">
      <alignment horizontal="left" vertical="top"/>
    </xf>
    <xf numFmtId="0" fontId="11" fillId="2" borderId="14" xfId="0" applyFont="1" applyFill="1" applyBorder="1" applyAlignment="1">
      <alignment horizontal="left" vertical="top"/>
    </xf>
    <xf numFmtId="0" fontId="11" fillId="2" borderId="15" xfId="0" applyFont="1" applyFill="1" applyBorder="1" applyAlignment="1">
      <alignment horizontal="left" vertical="top"/>
    </xf>
    <xf numFmtId="0" fontId="11" fillId="2" borderId="16" xfId="0" applyFont="1" applyFill="1" applyBorder="1" applyAlignment="1">
      <alignment horizontal="left" vertical="top"/>
    </xf>
    <xf numFmtId="0" fontId="3" fillId="2" borderId="1" xfId="0" applyFont="1" applyFill="1" applyBorder="1" applyAlignment="1">
      <alignment horizontal="left" vertical="top"/>
    </xf>
    <xf numFmtId="0" fontId="3" fillId="2" borderId="2" xfId="0" applyFont="1" applyFill="1" applyBorder="1" applyAlignment="1">
      <alignment horizontal="justify" vertical="top" wrapText="1"/>
    </xf>
    <xf numFmtId="0" fontId="3" fillId="2" borderId="4" xfId="0" applyFont="1" applyFill="1" applyBorder="1" applyAlignment="1">
      <alignment horizontal="justify" vertical="top" wrapText="1"/>
    </xf>
    <xf numFmtId="0" fontId="3" fillId="2" borderId="3" xfId="0" applyFont="1" applyFill="1" applyBorder="1" applyAlignment="1">
      <alignment horizontal="justify" vertical="top" wrapText="1"/>
    </xf>
    <xf numFmtId="0" fontId="3" fillId="2" borderId="2" xfId="0" applyFont="1" applyFill="1" applyBorder="1" applyAlignment="1">
      <alignment horizontal="left" vertical="top"/>
    </xf>
    <xf numFmtId="0" fontId="3" fillId="2" borderId="4" xfId="0" applyFont="1" applyFill="1" applyBorder="1" applyAlignment="1">
      <alignment horizontal="left" vertical="top"/>
    </xf>
    <xf numFmtId="0" fontId="11" fillId="2" borderId="4" xfId="0" applyFont="1" applyFill="1" applyBorder="1" applyAlignment="1">
      <alignment horizontal="left" vertical="top"/>
    </xf>
    <xf numFmtId="0" fontId="11" fillId="2" borderId="3" xfId="0" applyFont="1" applyFill="1" applyBorder="1" applyAlignment="1">
      <alignment horizontal="left" vertical="top"/>
    </xf>
    <xf numFmtId="0" fontId="11" fillId="2" borderId="3" xfId="0" applyFont="1" applyFill="1" applyBorder="1" applyAlignment="1">
      <alignment horizontal="justify" vertical="top"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11" fillId="2" borderId="4" xfId="0" applyFont="1" applyFill="1" applyBorder="1" applyAlignment="1">
      <alignment vertical="top" wrapText="1"/>
    </xf>
    <xf numFmtId="0" fontId="11" fillId="2" borderId="3" xfId="0" applyFont="1" applyFill="1" applyBorder="1" applyAlignment="1">
      <alignment vertical="top" wrapText="1"/>
    </xf>
    <xf numFmtId="0" fontId="11" fillId="2" borderId="4" xfId="0" applyFont="1" applyFill="1" applyBorder="1" applyAlignment="1">
      <alignment vertical="top"/>
    </xf>
    <xf numFmtId="0" fontId="11" fillId="2" borderId="3" xfId="0" applyFont="1" applyFill="1" applyBorder="1" applyAlignment="1">
      <alignment vertical="top"/>
    </xf>
    <xf numFmtId="0" fontId="11" fillId="2" borderId="4" xfId="0" applyFont="1" applyFill="1" applyBorder="1" applyAlignment="1">
      <alignment horizontal="justify" vertical="top" wrapText="1"/>
    </xf>
    <xf numFmtId="0" fontId="3" fillId="2" borderId="2"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0" fontId="11" fillId="2" borderId="4" xfId="0" applyFont="1" applyFill="1" applyBorder="1" applyAlignment="1">
      <alignment horizontal="center"/>
    </xf>
    <xf numFmtId="0" fontId="11" fillId="2" borderId="3" xfId="0" applyFont="1" applyFill="1" applyBorder="1" applyAlignment="1">
      <alignment horizontal="center"/>
    </xf>
    <xf numFmtId="0" fontId="11" fillId="2" borderId="3" xfId="0" applyFont="1" applyFill="1" applyBorder="1" applyAlignment="1">
      <alignment horizontal="center" vertical="top"/>
    </xf>
    <xf numFmtId="0" fontId="4" fillId="2" borderId="2" xfId="0" applyFont="1" applyFill="1" applyBorder="1" applyAlignment="1">
      <alignment horizontal="justify" vertical="top" wrapText="1"/>
    </xf>
    <xf numFmtId="0" fontId="4" fillId="2" borderId="4" xfId="0" applyFont="1" applyFill="1" applyBorder="1" applyAlignment="1">
      <alignment horizontal="justify" vertical="top" wrapText="1"/>
    </xf>
    <xf numFmtId="0" fontId="4" fillId="2" borderId="3" xfId="0" applyFont="1" applyFill="1" applyBorder="1" applyAlignment="1">
      <alignment horizontal="justify" vertical="top" wrapText="1"/>
    </xf>
    <xf numFmtId="16" fontId="3" fillId="2" borderId="2" xfId="0" applyNumberFormat="1" applyFont="1" applyFill="1" applyBorder="1" applyAlignment="1">
      <alignment horizontal="left" vertical="top"/>
    </xf>
    <xf numFmtId="14" fontId="3" fillId="2" borderId="2" xfId="0" applyNumberFormat="1" applyFont="1" applyFill="1" applyBorder="1" applyAlignment="1">
      <alignment horizontal="center" vertical="center" wrapText="1"/>
    </xf>
    <xf numFmtId="0" fontId="11" fillId="2" borderId="4" xfId="0" applyFont="1" applyFill="1" applyBorder="1" applyAlignment="1"/>
    <xf numFmtId="0" fontId="3" fillId="2" borderId="3" xfId="0" applyFont="1" applyFill="1" applyBorder="1" applyAlignment="1">
      <alignment vertical="top" wrapText="1"/>
    </xf>
    <xf numFmtId="0" fontId="11" fillId="2" borderId="2" xfId="0" applyFont="1" applyFill="1" applyBorder="1" applyAlignment="1">
      <alignment horizontal="center" vertical="center" wrapText="1"/>
    </xf>
    <xf numFmtId="0" fontId="11" fillId="2" borderId="2" xfId="0" applyFont="1" applyFill="1" applyBorder="1" applyAlignment="1">
      <alignment horizontal="justify" vertical="top"/>
    </xf>
    <xf numFmtId="0" fontId="11" fillId="2" borderId="4" xfId="0" applyFont="1" applyFill="1" applyBorder="1" applyAlignment="1">
      <alignment horizontal="justify" vertical="top"/>
    </xf>
    <xf numFmtId="0" fontId="11" fillId="2" borderId="3" xfId="0" applyFont="1" applyFill="1" applyBorder="1" applyAlignment="1">
      <alignment horizontal="justify" vertical="top"/>
    </xf>
    <xf numFmtId="14" fontId="3" fillId="2" borderId="4" xfId="0" applyNumberFormat="1" applyFont="1" applyFill="1" applyBorder="1" applyAlignment="1">
      <alignment horizontal="center" vertical="center" wrapText="1"/>
    </xf>
    <xf numFmtId="16" fontId="3" fillId="2" borderId="1" xfId="0" applyNumberFormat="1"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11" fillId="2" borderId="1" xfId="0" applyFont="1" applyFill="1" applyBorder="1" applyAlignment="1">
      <alignment vertical="top" wrapText="1"/>
    </xf>
    <xf numFmtId="0" fontId="3" fillId="2" borderId="1" xfId="0" applyFont="1" applyFill="1" applyBorder="1" applyAlignment="1">
      <alignment horizontal="center" vertical="center"/>
    </xf>
    <xf numFmtId="166" fontId="3" fillId="2" borderId="2" xfId="2" applyNumberFormat="1" applyFont="1" applyFill="1" applyBorder="1" applyAlignment="1">
      <alignment horizontal="center" vertical="top" wrapText="1"/>
    </xf>
    <xf numFmtId="166" fontId="3" fillId="2" borderId="3" xfId="0" applyNumberFormat="1" applyFont="1" applyFill="1" applyBorder="1" applyAlignment="1">
      <alignment horizontal="center" vertical="top" wrapText="1"/>
    </xf>
    <xf numFmtId="0" fontId="11" fillId="2" borderId="4" xfId="0" applyFont="1" applyFill="1" applyBorder="1" applyAlignment="1">
      <alignment horizontal="center" vertical="top"/>
    </xf>
    <xf numFmtId="0" fontId="0" fillId="0" borderId="0" xfId="0"/>
    <xf numFmtId="0" fontId="3" fillId="2" borderId="1" xfId="0" applyFont="1" applyFill="1" applyBorder="1" applyAlignment="1">
      <alignment horizontal="center" vertical="center" wrapText="1"/>
    </xf>
    <xf numFmtId="49" fontId="3" fillId="2" borderId="2" xfId="0" applyNumberFormat="1" applyFont="1" applyFill="1" applyBorder="1" applyAlignment="1">
      <alignment horizontal="justify" vertical="top" wrapText="1"/>
    </xf>
    <xf numFmtId="49" fontId="3" fillId="2" borderId="3" xfId="0" applyNumberFormat="1" applyFont="1" applyFill="1" applyBorder="1" applyAlignment="1">
      <alignment horizontal="justify" vertical="top"/>
    </xf>
    <xf numFmtId="49" fontId="3" fillId="2" borderId="2" xfId="0" applyNumberFormat="1" applyFont="1" applyFill="1" applyBorder="1" applyAlignment="1">
      <alignment horizontal="justify" vertical="top"/>
    </xf>
    <xf numFmtId="49" fontId="3" fillId="2" borderId="2" xfId="0" applyNumberFormat="1" applyFont="1" applyFill="1" applyBorder="1" applyAlignment="1">
      <alignment horizontal="left" vertical="top"/>
    </xf>
    <xf numFmtId="49" fontId="3" fillId="2" borderId="4" xfId="0" applyNumberFormat="1" applyFont="1" applyFill="1" applyBorder="1" applyAlignment="1">
      <alignment horizontal="left" vertical="top"/>
    </xf>
    <xf numFmtId="49" fontId="11" fillId="2" borderId="4" xfId="0" applyNumberFormat="1" applyFont="1" applyFill="1" applyBorder="1" applyAlignment="1">
      <alignment horizontal="left" vertical="top"/>
    </xf>
    <xf numFmtId="16" fontId="3" fillId="2" borderId="4" xfId="0" applyNumberFormat="1" applyFont="1" applyFill="1" applyBorder="1" applyAlignment="1">
      <alignment horizontal="left" vertical="top"/>
    </xf>
    <xf numFmtId="0" fontId="11" fillId="2" borderId="2" xfId="0" applyFont="1" applyFill="1" applyBorder="1" applyAlignment="1">
      <alignment horizontal="justify" vertical="top" wrapText="1"/>
    </xf>
    <xf numFmtId="49" fontId="11" fillId="2" borderId="2" xfId="0" applyNumberFormat="1" applyFont="1" applyFill="1" applyBorder="1" applyAlignment="1">
      <alignment horizontal="left" vertical="top"/>
    </xf>
    <xf numFmtId="16" fontId="3" fillId="2" borderId="2" xfId="0" applyNumberFormat="1" applyFont="1" applyFill="1" applyBorder="1" applyAlignment="1">
      <alignment horizontal="center" vertical="top"/>
    </xf>
    <xf numFmtId="16" fontId="3" fillId="2" borderId="4" xfId="0" applyNumberFormat="1" applyFont="1" applyFill="1" applyBorder="1" applyAlignment="1">
      <alignment horizontal="center" vertical="top"/>
    </xf>
    <xf numFmtId="0" fontId="3" fillId="2" borderId="2" xfId="0" applyFont="1" applyFill="1" applyBorder="1" applyAlignment="1" applyProtection="1">
      <alignment horizontal="justify" vertical="top" wrapText="1"/>
      <protection locked="0"/>
    </xf>
    <xf numFmtId="0" fontId="3" fillId="2" borderId="3" xfId="0" applyFont="1" applyFill="1" applyBorder="1" applyAlignment="1" applyProtection="1">
      <alignment horizontal="justify" vertical="top" wrapText="1"/>
      <protection locked="0"/>
    </xf>
    <xf numFmtId="0" fontId="3" fillId="2" borderId="3" xfId="0" applyFont="1" applyFill="1" applyBorder="1" applyAlignment="1">
      <alignment vertical="top"/>
    </xf>
    <xf numFmtId="0" fontId="3" fillId="2" borderId="3" xfId="0" applyFont="1" applyFill="1" applyBorder="1" applyAlignment="1">
      <alignment horizontal="left" vertical="top"/>
    </xf>
    <xf numFmtId="49" fontId="11" fillId="2" borderId="2" xfId="0" applyNumberFormat="1" applyFont="1" applyFill="1" applyBorder="1" applyAlignment="1">
      <alignment vertical="top"/>
    </xf>
    <xf numFmtId="49" fontId="11" fillId="2" borderId="4" xfId="0" applyNumberFormat="1" applyFont="1" applyFill="1" applyBorder="1" applyAlignment="1">
      <alignment vertical="top"/>
    </xf>
    <xf numFmtId="0" fontId="11" fillId="2" borderId="2" xfId="0" applyFont="1" applyFill="1" applyBorder="1" applyAlignment="1">
      <alignment vertical="top" wrapText="1"/>
    </xf>
    <xf numFmtId="49" fontId="3" fillId="2" borderId="2" xfId="0" applyNumberFormat="1" applyFont="1" applyFill="1" applyBorder="1" applyAlignment="1">
      <alignment horizontal="center" vertical="top"/>
    </xf>
    <xf numFmtId="49" fontId="3" fillId="2" borderId="4" xfId="0" applyNumberFormat="1" applyFont="1" applyFill="1" applyBorder="1" applyAlignment="1">
      <alignment horizontal="center" vertical="top"/>
    </xf>
    <xf numFmtId="0" fontId="3" fillId="2" borderId="1" xfId="0" applyFont="1" applyFill="1" applyBorder="1" applyAlignment="1">
      <alignment horizontal="left" vertical="center" wrapText="1"/>
    </xf>
    <xf numFmtId="0" fontId="3" fillId="2" borderId="4"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166" fontId="3" fillId="2" borderId="2" xfId="0" applyNumberFormat="1" applyFont="1" applyFill="1" applyBorder="1" applyAlignment="1">
      <alignment horizontal="center" vertical="top" wrapText="1"/>
    </xf>
    <xf numFmtId="166" fontId="3" fillId="2" borderId="4" xfId="0" applyNumberFormat="1" applyFont="1" applyFill="1" applyBorder="1" applyAlignment="1">
      <alignment horizontal="center" vertical="top" wrapText="1"/>
    </xf>
    <xf numFmtId="0" fontId="4" fillId="2" borderId="1" xfId="0" applyFont="1" applyFill="1" applyBorder="1" applyAlignment="1">
      <alignment horizontal="justify" vertical="center" wrapText="1"/>
    </xf>
    <xf numFmtId="14" fontId="3" fillId="2" borderId="1" xfId="0" applyNumberFormat="1" applyFont="1" applyFill="1" applyBorder="1" applyAlignment="1">
      <alignment horizontal="center" vertical="center"/>
    </xf>
    <xf numFmtId="0" fontId="11" fillId="2" borderId="3"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justify" vertical="top"/>
    </xf>
    <xf numFmtId="0" fontId="4" fillId="0" borderId="0" xfId="3" applyFont="1" applyAlignment="1">
      <alignment horizontal="center" vertical="center" wrapText="1"/>
    </xf>
    <xf numFmtId="0" fontId="4" fillId="0" borderId="0" xfId="3" applyFont="1" applyAlignment="1">
      <alignment horizontal="center" vertical="center"/>
    </xf>
    <xf numFmtId="0" fontId="3" fillId="2" borderId="1" xfId="0" applyFont="1" applyFill="1" applyBorder="1" applyAlignment="1">
      <alignment horizontal="justify" vertical="top" wrapText="1"/>
    </xf>
    <xf numFmtId="14" fontId="11" fillId="2" borderId="2" xfId="0" applyNumberFormat="1" applyFont="1" applyFill="1" applyBorder="1" applyAlignment="1">
      <alignment horizontal="center" vertical="center" wrapText="1"/>
    </xf>
    <xf numFmtId="0" fontId="4" fillId="2" borderId="7" xfId="0" applyFont="1" applyFill="1" applyBorder="1" applyAlignment="1">
      <alignment horizontal="left" wrapText="1"/>
    </xf>
    <xf numFmtId="0" fontId="4" fillId="2" borderId="9" xfId="0" applyFont="1" applyFill="1" applyBorder="1" applyAlignment="1">
      <alignment horizontal="left" wrapText="1"/>
    </xf>
    <xf numFmtId="0" fontId="4" fillId="2" borderId="5" xfId="0" applyFont="1" applyFill="1" applyBorder="1" applyAlignment="1">
      <alignment horizontal="left" wrapText="1"/>
    </xf>
    <xf numFmtId="0" fontId="3" fillId="2" borderId="4" xfId="0" applyFont="1" applyFill="1" applyBorder="1" applyAlignment="1">
      <alignment vertical="top"/>
    </xf>
    <xf numFmtId="9" fontId="3" fillId="2" borderId="2" xfId="0" applyNumberFormat="1" applyFont="1" applyFill="1" applyBorder="1" applyAlignment="1">
      <alignment horizontal="justify" vertical="top" wrapText="1"/>
    </xf>
    <xf numFmtId="0" fontId="3" fillId="2" borderId="2" xfId="0" applyFont="1" applyFill="1" applyBorder="1" applyAlignment="1">
      <alignment horizontal="justify" vertical="top"/>
    </xf>
    <xf numFmtId="0" fontId="3" fillId="2" borderId="4" xfId="0" applyFont="1" applyFill="1" applyBorder="1" applyAlignment="1">
      <alignment horizontal="justify" vertical="top"/>
    </xf>
    <xf numFmtId="0" fontId="3" fillId="2" borderId="2"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11" fillId="2" borderId="4" xfId="0" applyFont="1" applyFill="1" applyBorder="1"/>
    <xf numFmtId="0" fontId="11" fillId="2" borderId="3" xfId="0" applyFont="1" applyFill="1" applyBorder="1"/>
    <xf numFmtId="0" fontId="10" fillId="0" borderId="10" xfId="0" applyFont="1" applyBorder="1" applyAlignment="1">
      <alignment horizontal="left" wrapText="1"/>
    </xf>
    <xf numFmtId="0" fontId="10" fillId="0" borderId="11" xfId="0" applyFont="1" applyBorder="1" applyAlignment="1">
      <alignment horizontal="left" wrapText="1"/>
    </xf>
    <xf numFmtId="0" fontId="10" fillId="0" borderId="12" xfId="0" applyFont="1" applyBorder="1" applyAlignment="1">
      <alignment horizontal="left" wrapText="1"/>
    </xf>
    <xf numFmtId="2" fontId="8" fillId="0" borderId="10" xfId="0" applyNumberFormat="1" applyFont="1" applyBorder="1" applyAlignment="1">
      <alignment horizontal="left" vertical="top" wrapText="1"/>
    </xf>
    <xf numFmtId="2" fontId="8" fillId="0" borderId="11" xfId="0" applyNumberFormat="1" applyFont="1" applyBorder="1" applyAlignment="1">
      <alignment horizontal="left" vertical="top" wrapText="1"/>
    </xf>
    <xf numFmtId="2" fontId="8" fillId="0" borderId="12" xfId="0" applyNumberFormat="1" applyFont="1" applyBorder="1" applyAlignment="1">
      <alignment horizontal="left" vertical="top" wrapText="1"/>
    </xf>
    <xf numFmtId="0" fontId="11" fillId="2" borderId="3" xfId="0" applyFont="1" applyFill="1" applyBorder="1" applyAlignment="1"/>
    <xf numFmtId="0" fontId="3" fillId="2" borderId="2" xfId="1" applyFont="1" applyFill="1" applyBorder="1" applyAlignment="1">
      <alignment horizontal="justify" vertical="top" wrapText="1"/>
    </xf>
    <xf numFmtId="0" fontId="3" fillId="2" borderId="4" xfId="1" applyFont="1" applyFill="1" applyBorder="1" applyAlignment="1">
      <alignment horizontal="justify" vertical="top" wrapText="1"/>
    </xf>
    <xf numFmtId="0" fontId="3" fillId="2" borderId="3" xfId="1" applyFont="1" applyFill="1" applyBorder="1" applyAlignment="1">
      <alignment horizontal="justify" vertical="top" wrapText="1"/>
    </xf>
    <xf numFmtId="0" fontId="3" fillId="2" borderId="1" xfId="0" applyFont="1" applyFill="1" applyBorder="1" applyAlignment="1">
      <alignment horizontal="center" vertical="top"/>
    </xf>
    <xf numFmtId="0" fontId="11" fillId="2" borderId="1" xfId="0" applyFont="1" applyFill="1" applyBorder="1" applyAlignment="1">
      <alignment horizontal="center" vertical="top"/>
    </xf>
    <xf numFmtId="0" fontId="4" fillId="2" borderId="1" xfId="0" applyFont="1" applyFill="1" applyBorder="1" applyAlignment="1">
      <alignment horizontal="justify" vertical="top" wrapText="1"/>
    </xf>
    <xf numFmtId="0" fontId="11" fillId="2" borderId="1" xfId="0" applyFont="1" applyFill="1" applyBorder="1" applyAlignment="1">
      <alignment horizontal="justify" vertical="top" wrapText="1"/>
    </xf>
    <xf numFmtId="0" fontId="11" fillId="2" borderId="1" xfId="0" applyFont="1" applyFill="1" applyBorder="1" applyAlignment="1">
      <alignment horizontal="center" vertical="center" wrapText="1"/>
    </xf>
    <xf numFmtId="0" fontId="4" fillId="2" borderId="10"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14" fontId="3" fillId="2" borderId="3" xfId="0" applyNumberFormat="1" applyFont="1" applyFill="1" applyBorder="1" applyAlignment="1">
      <alignment horizontal="center" vertical="center" wrapText="1"/>
    </xf>
    <xf numFmtId="170" fontId="6" fillId="0" borderId="0" xfId="0" applyNumberFormat="1" applyFont="1"/>
    <xf numFmtId="170" fontId="8" fillId="0" borderId="0" xfId="0" applyNumberFormat="1" applyFont="1" applyAlignment="1">
      <alignment vertical="top" wrapText="1"/>
    </xf>
  </cellXfs>
  <cellStyles count="7">
    <cellStyle name="ex62" xfId="5"/>
    <cellStyle name="ex63" xfId="4"/>
    <cellStyle name="ex67" xfId="6"/>
    <cellStyle name="Гиперссылка" xfId="1" builtinId="8"/>
    <cellStyle name="Обычный" xfId="0" builtinId="0"/>
    <cellStyle name="Обычный 2" xfId="3"/>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4D5A3643E40CC6DD2B6EFE298F2ACDA9F785B454396F5C7E29B0682957A23C10EC1680831A3B3B43529CDA5B276803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3"/>
  <sheetViews>
    <sheetView tabSelected="1" view="pageBreakPreview" zoomScale="75" zoomScaleNormal="82" zoomScaleSheetLayoutView="75" workbookViewId="0">
      <selection activeCell="B605" sqref="B605:B609"/>
    </sheetView>
  </sheetViews>
  <sheetFormatPr defaultColWidth="9.140625" defaultRowHeight="17.25" outlineLevelRow="1" x14ac:dyDescent="0.3"/>
  <cols>
    <col min="1" max="1" width="10" style="24" customWidth="1"/>
    <col min="2" max="2" width="63.7109375" style="25" customWidth="1"/>
    <col min="3" max="3" width="15.7109375" style="26" customWidth="1"/>
    <col min="4" max="4" width="44.85546875" style="27" customWidth="1"/>
    <col min="5" max="5" width="17.42578125" style="26" customWidth="1"/>
    <col min="6" max="6" width="97.140625" style="27" customWidth="1"/>
    <col min="7" max="7" width="20.28515625" style="12" customWidth="1"/>
    <col min="8" max="8" width="20.28515625" style="5" customWidth="1"/>
    <col min="9" max="9" width="18.85546875" style="5" customWidth="1"/>
    <col min="10" max="10" width="19" style="14" customWidth="1"/>
    <col min="11" max="11" width="22" style="15" customWidth="1"/>
    <col min="12" max="12" width="15.5703125" style="15" customWidth="1"/>
    <col min="13" max="16384" width="9.140625" style="15"/>
  </cols>
  <sheetData>
    <row r="1" spans="1:12" ht="42.75" customHeight="1" x14ac:dyDescent="0.25">
      <c r="A1" s="275" t="s">
        <v>69</v>
      </c>
      <c r="B1" s="275"/>
      <c r="C1" s="275"/>
      <c r="D1" s="275"/>
      <c r="E1" s="275"/>
      <c r="F1" s="275"/>
      <c r="G1" s="275"/>
      <c r="H1" s="275"/>
      <c r="I1" s="275"/>
    </row>
    <row r="2" spans="1:12" ht="47.25" customHeight="1" x14ac:dyDescent="0.25">
      <c r="A2" s="275" t="s">
        <v>199</v>
      </c>
      <c r="B2" s="275"/>
      <c r="C2" s="275"/>
      <c r="D2" s="275"/>
      <c r="E2" s="275"/>
      <c r="F2" s="275"/>
      <c r="G2" s="275"/>
      <c r="H2" s="275"/>
      <c r="I2" s="275"/>
    </row>
    <row r="3" spans="1:12" ht="15.75" customHeight="1" x14ac:dyDescent="0.25">
      <c r="A3" s="276" t="s">
        <v>70</v>
      </c>
      <c r="B3" s="276"/>
      <c r="C3" s="276"/>
      <c r="D3" s="276"/>
      <c r="E3" s="276"/>
      <c r="F3" s="276"/>
      <c r="G3" s="276"/>
      <c r="H3" s="276"/>
      <c r="I3" s="276"/>
    </row>
    <row r="4" spans="1:12" ht="16.5" x14ac:dyDescent="0.25">
      <c r="A4" s="30"/>
      <c r="B4" s="16"/>
      <c r="C4" s="17"/>
      <c r="D4" s="17"/>
      <c r="E4" s="17"/>
      <c r="F4" s="17"/>
      <c r="G4" s="4"/>
    </row>
    <row r="5" spans="1:12" ht="43.5" customHeight="1" x14ac:dyDescent="0.25">
      <c r="A5" s="236" t="s">
        <v>0</v>
      </c>
      <c r="B5" s="175" t="s">
        <v>1</v>
      </c>
      <c r="C5" s="244" t="s">
        <v>89</v>
      </c>
      <c r="D5" s="273" t="s">
        <v>2</v>
      </c>
      <c r="E5" s="244" t="s">
        <v>90</v>
      </c>
      <c r="F5" s="244"/>
      <c r="G5" s="244" t="s">
        <v>91</v>
      </c>
      <c r="H5" s="244"/>
      <c r="I5" s="244"/>
      <c r="J5" s="70"/>
      <c r="K5" s="70"/>
    </row>
    <row r="6" spans="1:12" ht="47.25" x14ac:dyDescent="0.25">
      <c r="A6" s="236"/>
      <c r="B6" s="177"/>
      <c r="C6" s="244"/>
      <c r="D6" s="273"/>
      <c r="E6" s="43" t="s">
        <v>3</v>
      </c>
      <c r="F6" s="44" t="s">
        <v>4</v>
      </c>
      <c r="G6" s="45" t="s">
        <v>5</v>
      </c>
      <c r="H6" s="29" t="s">
        <v>6</v>
      </c>
      <c r="I6" s="29" t="s">
        <v>7</v>
      </c>
      <c r="J6" s="70"/>
      <c r="K6" s="14"/>
    </row>
    <row r="7" spans="1:12" ht="15.75" x14ac:dyDescent="0.25">
      <c r="A7" s="44">
        <v>1</v>
      </c>
      <c r="B7" s="44">
        <v>2</v>
      </c>
      <c r="C7" s="43">
        <v>3</v>
      </c>
      <c r="D7" s="44">
        <v>4</v>
      </c>
      <c r="E7" s="43">
        <v>5</v>
      </c>
      <c r="F7" s="44">
        <v>6</v>
      </c>
      <c r="G7" s="43">
        <v>7</v>
      </c>
      <c r="H7" s="44">
        <v>8</v>
      </c>
      <c r="I7" s="43">
        <v>9</v>
      </c>
      <c r="J7" s="70"/>
      <c r="K7" s="14"/>
    </row>
    <row r="8" spans="1:12" ht="15.75" x14ac:dyDescent="0.25">
      <c r="A8" s="270" t="s">
        <v>9</v>
      </c>
      <c r="B8" s="270"/>
      <c r="C8" s="270"/>
      <c r="D8" s="270"/>
      <c r="E8" s="270"/>
      <c r="F8" s="270"/>
      <c r="G8" s="270"/>
      <c r="H8" s="270"/>
      <c r="I8" s="270"/>
      <c r="J8" s="70"/>
      <c r="K8" s="18"/>
    </row>
    <row r="9" spans="1:12" ht="24.95" customHeight="1" x14ac:dyDescent="0.25">
      <c r="A9" s="175">
        <v>1</v>
      </c>
      <c r="B9" s="200" t="s">
        <v>206</v>
      </c>
      <c r="C9" s="165" t="s">
        <v>18</v>
      </c>
      <c r="D9" s="156" t="s">
        <v>92</v>
      </c>
      <c r="E9" s="165" t="s">
        <v>18</v>
      </c>
      <c r="F9" s="165" t="s">
        <v>18</v>
      </c>
      <c r="G9" s="46" t="s">
        <v>68</v>
      </c>
      <c r="H9" s="113">
        <f>H11+H12</f>
        <v>317271.8</v>
      </c>
      <c r="I9" s="113">
        <f>I11+I12</f>
        <v>192875.6</v>
      </c>
      <c r="K9" s="18"/>
      <c r="L9" s="18"/>
    </row>
    <row r="10" spans="1:12" s="40" customFormat="1" ht="24.95" customHeight="1" x14ac:dyDescent="0.25">
      <c r="A10" s="176"/>
      <c r="B10" s="201"/>
      <c r="C10" s="166"/>
      <c r="D10" s="157"/>
      <c r="E10" s="166"/>
      <c r="F10" s="166"/>
      <c r="G10" s="46" t="s">
        <v>13</v>
      </c>
      <c r="H10" s="113">
        <v>0</v>
      </c>
      <c r="I10" s="113">
        <v>0</v>
      </c>
      <c r="J10" s="14"/>
      <c r="K10" s="18"/>
      <c r="L10" s="18"/>
    </row>
    <row r="11" spans="1:12" ht="24.95" customHeight="1" x14ac:dyDescent="0.25">
      <c r="A11" s="176"/>
      <c r="B11" s="201"/>
      <c r="C11" s="166"/>
      <c r="D11" s="157"/>
      <c r="E11" s="166"/>
      <c r="F11" s="166"/>
      <c r="G11" s="46" t="s">
        <v>14</v>
      </c>
      <c r="H11" s="113">
        <f>H29+H23</f>
        <v>4153.1000000000004</v>
      </c>
      <c r="I11" s="113">
        <f>I23+I29</f>
        <v>1979.6999999999998</v>
      </c>
      <c r="K11" s="18"/>
      <c r="L11" s="18"/>
    </row>
    <row r="12" spans="1:12" ht="24.95" customHeight="1" x14ac:dyDescent="0.25">
      <c r="A12" s="176"/>
      <c r="B12" s="201"/>
      <c r="C12" s="166"/>
      <c r="D12" s="157"/>
      <c r="E12" s="166"/>
      <c r="F12" s="166"/>
      <c r="G12" s="46" t="s">
        <v>15</v>
      </c>
      <c r="H12" s="113">
        <f>H14+H24+H30</f>
        <v>313118.7</v>
      </c>
      <c r="I12" s="113">
        <f>I14+I24+I30</f>
        <v>190895.9</v>
      </c>
      <c r="K12" s="18"/>
      <c r="L12" s="18"/>
    </row>
    <row r="13" spans="1:12" s="40" customFormat="1" ht="24.95" customHeight="1" x14ac:dyDescent="0.25">
      <c r="A13" s="272"/>
      <c r="B13" s="202"/>
      <c r="C13" s="209"/>
      <c r="D13" s="188"/>
      <c r="E13" s="209"/>
      <c r="F13" s="209"/>
      <c r="G13" s="46" t="s">
        <v>194</v>
      </c>
      <c r="H13" s="113">
        <v>0</v>
      </c>
      <c r="I13" s="113">
        <v>0</v>
      </c>
      <c r="J13" s="14"/>
      <c r="K13" s="18"/>
      <c r="L13" s="18"/>
    </row>
    <row r="14" spans="1:12" ht="23.25" customHeight="1" outlineLevel="1" x14ac:dyDescent="0.25">
      <c r="A14" s="175" t="s">
        <v>8</v>
      </c>
      <c r="B14" s="156" t="s">
        <v>207</v>
      </c>
      <c r="C14" s="165" t="s">
        <v>82</v>
      </c>
      <c r="D14" s="156" t="s">
        <v>16</v>
      </c>
      <c r="E14" s="145">
        <v>45657</v>
      </c>
      <c r="F14" s="175"/>
      <c r="G14" s="142" t="s">
        <v>68</v>
      </c>
      <c r="H14" s="147">
        <v>287239.3</v>
      </c>
      <c r="I14" s="147">
        <v>177787.5</v>
      </c>
    </row>
    <row r="15" spans="1:12" s="42" customFormat="1" ht="24.95" customHeight="1" outlineLevel="1" x14ac:dyDescent="0.25">
      <c r="A15" s="176"/>
      <c r="B15" s="157"/>
      <c r="C15" s="166"/>
      <c r="D15" s="157"/>
      <c r="E15" s="140"/>
      <c r="F15" s="176"/>
      <c r="G15" s="146" t="s">
        <v>13</v>
      </c>
      <c r="H15" s="29">
        <v>0</v>
      </c>
      <c r="I15" s="29">
        <v>0</v>
      </c>
      <c r="J15" s="14"/>
    </row>
    <row r="16" spans="1:12" s="42" customFormat="1" ht="24.95" customHeight="1" outlineLevel="1" x14ac:dyDescent="0.25">
      <c r="A16" s="176"/>
      <c r="B16" s="157"/>
      <c r="C16" s="166"/>
      <c r="D16" s="157"/>
      <c r="E16" s="140"/>
      <c r="F16" s="176"/>
      <c r="G16" s="146" t="s">
        <v>14</v>
      </c>
      <c r="H16" s="29">
        <v>0</v>
      </c>
      <c r="I16" s="29">
        <v>0</v>
      </c>
      <c r="J16" s="14"/>
    </row>
    <row r="17" spans="1:10" s="42" customFormat="1" ht="24.95" customHeight="1" outlineLevel="1" x14ac:dyDescent="0.25">
      <c r="A17" s="176"/>
      <c r="B17" s="157"/>
      <c r="C17" s="166"/>
      <c r="D17" s="157"/>
      <c r="E17" s="140"/>
      <c r="F17" s="176"/>
      <c r="G17" s="146" t="s">
        <v>15</v>
      </c>
      <c r="H17" s="47">
        <v>287239.3</v>
      </c>
      <c r="I17" s="123">
        <v>177787.5</v>
      </c>
      <c r="J17" s="14"/>
    </row>
    <row r="18" spans="1:10" s="42" customFormat="1" ht="24.95" customHeight="1" outlineLevel="1" x14ac:dyDescent="0.25">
      <c r="A18" s="177"/>
      <c r="B18" s="158"/>
      <c r="C18" s="167"/>
      <c r="D18" s="158"/>
      <c r="E18" s="140"/>
      <c r="F18" s="177"/>
      <c r="G18" s="146" t="s">
        <v>194</v>
      </c>
      <c r="H18" s="47">
        <v>0</v>
      </c>
      <c r="I18" s="123">
        <v>0</v>
      </c>
      <c r="J18" s="14"/>
    </row>
    <row r="19" spans="1:10" ht="136.5" customHeight="1" outlineLevel="1" x14ac:dyDescent="0.25">
      <c r="A19" s="235"/>
      <c r="B19" s="200" t="s">
        <v>208</v>
      </c>
      <c r="C19" s="165" t="s">
        <v>28</v>
      </c>
      <c r="D19" s="237" t="s">
        <v>16</v>
      </c>
      <c r="E19" s="165" t="s">
        <v>97</v>
      </c>
      <c r="F19" s="200" t="s">
        <v>382</v>
      </c>
      <c r="G19" s="165" t="s">
        <v>18</v>
      </c>
      <c r="H19" s="165" t="s">
        <v>18</v>
      </c>
      <c r="I19" s="165" t="s">
        <v>18</v>
      </c>
    </row>
    <row r="20" spans="1:10" ht="39.75" customHeight="1" outlineLevel="1" x14ac:dyDescent="0.25">
      <c r="A20" s="236"/>
      <c r="B20" s="202"/>
      <c r="C20" s="167"/>
      <c r="D20" s="237"/>
      <c r="E20" s="167"/>
      <c r="F20" s="202"/>
      <c r="G20" s="167"/>
      <c r="H20" s="167"/>
      <c r="I20" s="167"/>
    </row>
    <row r="21" spans="1:10" ht="24.95" customHeight="1" outlineLevel="1" x14ac:dyDescent="0.25">
      <c r="A21" s="156" t="s">
        <v>29</v>
      </c>
      <c r="B21" s="200" t="s">
        <v>209</v>
      </c>
      <c r="C21" s="165" t="s">
        <v>82</v>
      </c>
      <c r="D21" s="210" t="s">
        <v>16</v>
      </c>
      <c r="E21" s="227">
        <v>45657</v>
      </c>
      <c r="F21" s="200"/>
      <c r="G21" s="97" t="s">
        <v>68</v>
      </c>
      <c r="H21" s="29">
        <f>H23+H24</f>
        <v>7767.8</v>
      </c>
      <c r="I21" s="29">
        <f>I23+I24</f>
        <v>3690.2</v>
      </c>
    </row>
    <row r="22" spans="1:10" s="40" customFormat="1" ht="24.95" customHeight="1" outlineLevel="1" x14ac:dyDescent="0.25">
      <c r="A22" s="157"/>
      <c r="B22" s="201"/>
      <c r="C22" s="166"/>
      <c r="D22" s="211"/>
      <c r="E22" s="234"/>
      <c r="F22" s="201"/>
      <c r="G22" s="97" t="s">
        <v>13</v>
      </c>
      <c r="H22" s="29">
        <v>0</v>
      </c>
      <c r="I22" s="29">
        <v>0</v>
      </c>
      <c r="J22" s="14"/>
    </row>
    <row r="23" spans="1:10" ht="24.95" customHeight="1" outlineLevel="1" x14ac:dyDescent="0.25">
      <c r="A23" s="157"/>
      <c r="B23" s="201"/>
      <c r="C23" s="166"/>
      <c r="D23" s="211"/>
      <c r="E23" s="166"/>
      <c r="F23" s="201"/>
      <c r="G23" s="97" t="s">
        <v>14</v>
      </c>
      <c r="H23" s="29">
        <v>3883.9</v>
      </c>
      <c r="I23" s="29">
        <v>1845.1</v>
      </c>
    </row>
    <row r="24" spans="1:10" ht="24.95" customHeight="1" outlineLevel="1" x14ac:dyDescent="0.25">
      <c r="A24" s="157"/>
      <c r="B24" s="201"/>
      <c r="C24" s="166"/>
      <c r="D24" s="211"/>
      <c r="E24" s="166"/>
      <c r="F24" s="201"/>
      <c r="G24" s="97" t="s">
        <v>15</v>
      </c>
      <c r="H24" s="29">
        <v>3883.9</v>
      </c>
      <c r="I24" s="29">
        <v>1845.1</v>
      </c>
    </row>
    <row r="25" spans="1:10" s="40" customFormat="1" ht="24.95" customHeight="1" outlineLevel="1" x14ac:dyDescent="0.25">
      <c r="A25" s="188"/>
      <c r="B25" s="202"/>
      <c r="C25" s="209"/>
      <c r="D25" s="213"/>
      <c r="E25" s="209"/>
      <c r="F25" s="207"/>
      <c r="G25" s="97" t="s">
        <v>194</v>
      </c>
      <c r="H25" s="29">
        <v>0</v>
      </c>
      <c r="I25" s="29">
        <v>0</v>
      </c>
      <c r="J25" s="14"/>
    </row>
    <row r="26" spans="1:10" ht="102" customHeight="1" outlineLevel="1" x14ac:dyDescent="0.25">
      <c r="A26" s="96"/>
      <c r="B26" s="119" t="s">
        <v>210</v>
      </c>
      <c r="C26" s="98" t="s">
        <v>28</v>
      </c>
      <c r="D26" s="97" t="s">
        <v>16</v>
      </c>
      <c r="E26" s="99" t="s">
        <v>200</v>
      </c>
      <c r="F26" s="119" t="s">
        <v>383</v>
      </c>
      <c r="G26" s="99" t="s">
        <v>18</v>
      </c>
      <c r="H26" s="149" t="s">
        <v>18</v>
      </c>
      <c r="I26" s="149" t="s">
        <v>18</v>
      </c>
    </row>
    <row r="27" spans="1:10" ht="24.95" customHeight="1" outlineLevel="1" x14ac:dyDescent="0.25">
      <c r="A27" s="156" t="s">
        <v>73</v>
      </c>
      <c r="B27" s="200" t="s">
        <v>211</v>
      </c>
      <c r="C27" s="165" t="s">
        <v>82</v>
      </c>
      <c r="D27" s="237" t="s">
        <v>131</v>
      </c>
      <c r="E27" s="227">
        <v>45657</v>
      </c>
      <c r="F27" s="200"/>
      <c r="G27" s="97" t="s">
        <v>68</v>
      </c>
      <c r="H27" s="29">
        <f>H29+H30</f>
        <v>22264.7</v>
      </c>
      <c r="I27" s="29">
        <f>I29+I30</f>
        <v>11397.9</v>
      </c>
    </row>
    <row r="28" spans="1:10" s="40" customFormat="1" ht="24.95" customHeight="1" outlineLevel="1" x14ac:dyDescent="0.25">
      <c r="A28" s="157"/>
      <c r="B28" s="201"/>
      <c r="C28" s="166"/>
      <c r="D28" s="237"/>
      <c r="E28" s="234"/>
      <c r="F28" s="201"/>
      <c r="G28" s="97" t="s">
        <v>13</v>
      </c>
      <c r="H28" s="29">
        <v>0</v>
      </c>
      <c r="I28" s="29">
        <v>0</v>
      </c>
      <c r="J28" s="14"/>
    </row>
    <row r="29" spans="1:10" ht="24.95" customHeight="1" outlineLevel="1" x14ac:dyDescent="0.25">
      <c r="A29" s="157"/>
      <c r="B29" s="201"/>
      <c r="C29" s="166"/>
      <c r="D29" s="237"/>
      <c r="E29" s="166"/>
      <c r="F29" s="201"/>
      <c r="G29" s="97" t="s">
        <v>14</v>
      </c>
      <c r="H29" s="29">
        <v>269.2</v>
      </c>
      <c r="I29" s="29">
        <v>134.6</v>
      </c>
    </row>
    <row r="30" spans="1:10" ht="24.95" customHeight="1" outlineLevel="1" x14ac:dyDescent="0.25">
      <c r="A30" s="157"/>
      <c r="B30" s="201"/>
      <c r="C30" s="166"/>
      <c r="D30" s="237"/>
      <c r="E30" s="166"/>
      <c r="F30" s="201"/>
      <c r="G30" s="97" t="s">
        <v>15</v>
      </c>
      <c r="H30" s="47">
        <v>21995.5</v>
      </c>
      <c r="I30" s="123">
        <v>11263.3</v>
      </c>
    </row>
    <row r="31" spans="1:10" s="40" customFormat="1" ht="24.95" customHeight="1" outlineLevel="1" x14ac:dyDescent="0.25">
      <c r="A31" s="188"/>
      <c r="B31" s="202"/>
      <c r="C31" s="209"/>
      <c r="D31" s="238"/>
      <c r="E31" s="209"/>
      <c r="F31" s="207"/>
      <c r="G31" s="97" t="s">
        <v>194</v>
      </c>
      <c r="H31" s="47">
        <v>0</v>
      </c>
      <c r="I31" s="123">
        <v>0</v>
      </c>
      <c r="J31" s="14"/>
    </row>
    <row r="32" spans="1:10" ht="99.75" customHeight="1" outlineLevel="1" x14ac:dyDescent="0.25">
      <c r="A32" s="109"/>
      <c r="B32" s="73" t="s">
        <v>212</v>
      </c>
      <c r="C32" s="98" t="s">
        <v>28</v>
      </c>
      <c r="D32" s="33" t="s">
        <v>16</v>
      </c>
      <c r="E32" s="34" t="s">
        <v>97</v>
      </c>
      <c r="F32" s="73" t="s">
        <v>384</v>
      </c>
      <c r="G32" s="99" t="s">
        <v>18</v>
      </c>
      <c r="H32" s="99" t="s">
        <v>18</v>
      </c>
      <c r="I32" s="99" t="s">
        <v>18</v>
      </c>
    </row>
    <row r="33" spans="1:10" ht="24.95" customHeight="1" x14ac:dyDescent="0.25">
      <c r="A33" s="159">
        <v>2</v>
      </c>
      <c r="B33" s="200" t="s">
        <v>213</v>
      </c>
      <c r="C33" s="165" t="s">
        <v>18</v>
      </c>
      <c r="D33" s="156" t="s">
        <v>93</v>
      </c>
      <c r="E33" s="165" t="s">
        <v>18</v>
      </c>
      <c r="F33" s="165" t="s">
        <v>18</v>
      </c>
      <c r="G33" s="97" t="s">
        <v>68</v>
      </c>
      <c r="H33" s="47">
        <f>H35+H36</f>
        <v>2331110.6</v>
      </c>
      <c r="I33" s="47">
        <f>I35+I36</f>
        <v>1227350.8</v>
      </c>
    </row>
    <row r="34" spans="1:10" s="40" customFormat="1" ht="24.95" customHeight="1" x14ac:dyDescent="0.25">
      <c r="A34" s="160"/>
      <c r="B34" s="201"/>
      <c r="C34" s="166"/>
      <c r="D34" s="157"/>
      <c r="E34" s="166"/>
      <c r="F34" s="166"/>
      <c r="G34" s="97" t="s">
        <v>13</v>
      </c>
      <c r="H34" s="113">
        <v>0</v>
      </c>
      <c r="I34" s="113">
        <v>0</v>
      </c>
      <c r="J34" s="14"/>
    </row>
    <row r="35" spans="1:10" ht="24.95" customHeight="1" x14ac:dyDescent="0.25">
      <c r="A35" s="160"/>
      <c r="B35" s="201"/>
      <c r="C35" s="166"/>
      <c r="D35" s="157"/>
      <c r="E35" s="166"/>
      <c r="F35" s="166"/>
      <c r="G35" s="97" t="s">
        <v>14</v>
      </c>
      <c r="H35" s="113">
        <f>H40</f>
        <v>2331110.6</v>
      </c>
      <c r="I35" s="120">
        <f>I40</f>
        <v>1227350.8</v>
      </c>
    </row>
    <row r="36" spans="1:10" ht="24.95" customHeight="1" x14ac:dyDescent="0.25">
      <c r="A36" s="160"/>
      <c r="B36" s="201"/>
      <c r="C36" s="166"/>
      <c r="D36" s="157"/>
      <c r="E36" s="166"/>
      <c r="F36" s="166"/>
      <c r="G36" s="97" t="s">
        <v>15</v>
      </c>
      <c r="H36" s="113">
        <v>0</v>
      </c>
      <c r="I36" s="120">
        <v>0</v>
      </c>
    </row>
    <row r="37" spans="1:10" s="40" customFormat="1" ht="24.95" customHeight="1" x14ac:dyDescent="0.25">
      <c r="A37" s="222"/>
      <c r="B37" s="202"/>
      <c r="C37" s="209"/>
      <c r="D37" s="188"/>
      <c r="E37" s="209"/>
      <c r="F37" s="209"/>
      <c r="G37" s="80" t="s">
        <v>194</v>
      </c>
      <c r="H37" s="113">
        <v>0</v>
      </c>
      <c r="I37" s="120">
        <v>0</v>
      </c>
      <c r="J37" s="14"/>
    </row>
    <row r="38" spans="1:10" s="40" customFormat="1" ht="24.95" customHeight="1" x14ac:dyDescent="0.25">
      <c r="A38" s="203" t="s">
        <v>30</v>
      </c>
      <c r="B38" s="200" t="s">
        <v>214</v>
      </c>
      <c r="C38" s="230" t="s">
        <v>82</v>
      </c>
      <c r="D38" s="210" t="s">
        <v>17</v>
      </c>
      <c r="E38" s="168">
        <v>45657</v>
      </c>
      <c r="F38" s="230"/>
      <c r="G38" s="97" t="s">
        <v>68</v>
      </c>
      <c r="H38" s="113">
        <f>H39+H40+H41</f>
        <v>2331110.6</v>
      </c>
      <c r="I38" s="113">
        <f>I39+I40+I41+I42</f>
        <v>1227350.8</v>
      </c>
      <c r="J38" s="14"/>
    </row>
    <row r="39" spans="1:10" s="40" customFormat="1" ht="24.95" customHeight="1" x14ac:dyDescent="0.25">
      <c r="A39" s="214"/>
      <c r="B39" s="201"/>
      <c r="C39" s="208"/>
      <c r="D39" s="212"/>
      <c r="E39" s="181"/>
      <c r="F39" s="220"/>
      <c r="G39" s="97" t="s">
        <v>13</v>
      </c>
      <c r="H39" s="113">
        <v>0</v>
      </c>
      <c r="I39" s="120">
        <v>0</v>
      </c>
      <c r="J39" s="14"/>
    </row>
    <row r="40" spans="1:10" ht="24.95" customHeight="1" outlineLevel="1" x14ac:dyDescent="0.25">
      <c r="A40" s="214"/>
      <c r="B40" s="201"/>
      <c r="C40" s="208"/>
      <c r="D40" s="212"/>
      <c r="E40" s="181"/>
      <c r="F40" s="220"/>
      <c r="G40" s="97" t="s">
        <v>14</v>
      </c>
      <c r="H40" s="29">
        <v>2331110.6</v>
      </c>
      <c r="I40" s="29">
        <v>1227350.8</v>
      </c>
    </row>
    <row r="41" spans="1:10" s="40" customFormat="1" ht="24.95" customHeight="1" outlineLevel="1" x14ac:dyDescent="0.25">
      <c r="A41" s="214"/>
      <c r="B41" s="201"/>
      <c r="C41" s="208"/>
      <c r="D41" s="212"/>
      <c r="E41" s="181"/>
      <c r="F41" s="220"/>
      <c r="G41" s="97" t="s">
        <v>15</v>
      </c>
      <c r="H41" s="47">
        <v>0</v>
      </c>
      <c r="I41" s="47">
        <v>0</v>
      </c>
      <c r="J41" s="14"/>
    </row>
    <row r="42" spans="1:10" s="40" customFormat="1" ht="24.95" customHeight="1" outlineLevel="1" x14ac:dyDescent="0.25">
      <c r="A42" s="215"/>
      <c r="B42" s="202"/>
      <c r="C42" s="209"/>
      <c r="D42" s="213"/>
      <c r="E42" s="182"/>
      <c r="F42" s="221"/>
      <c r="G42" s="80" t="s">
        <v>194</v>
      </c>
      <c r="H42" s="61">
        <v>0</v>
      </c>
      <c r="I42" s="61">
        <v>0</v>
      </c>
      <c r="J42" s="14"/>
    </row>
    <row r="43" spans="1:10" ht="67.5" customHeight="1" outlineLevel="1" x14ac:dyDescent="0.25">
      <c r="A43" s="94"/>
      <c r="B43" s="71" t="s">
        <v>215</v>
      </c>
      <c r="C43" s="77" t="s">
        <v>82</v>
      </c>
      <c r="D43" s="80" t="s">
        <v>132</v>
      </c>
      <c r="E43" s="83">
        <v>45657</v>
      </c>
      <c r="F43" s="85"/>
      <c r="G43" s="99" t="s">
        <v>18</v>
      </c>
      <c r="H43" s="99" t="s">
        <v>18</v>
      </c>
      <c r="I43" s="99" t="s">
        <v>18</v>
      </c>
    </row>
    <row r="44" spans="1:10" ht="24.95" customHeight="1" outlineLevel="1" x14ac:dyDescent="0.25">
      <c r="A44" s="199" t="s">
        <v>31</v>
      </c>
      <c r="B44" s="200" t="s">
        <v>216</v>
      </c>
      <c r="C44" s="165" t="s">
        <v>82</v>
      </c>
      <c r="D44" s="237" t="s">
        <v>16</v>
      </c>
      <c r="E44" s="271">
        <v>45657</v>
      </c>
      <c r="F44" s="159"/>
      <c r="G44" s="97" t="s">
        <v>68</v>
      </c>
      <c r="H44" s="48">
        <v>0</v>
      </c>
      <c r="I44" s="48">
        <v>0</v>
      </c>
    </row>
    <row r="45" spans="1:10" ht="24.95" customHeight="1" outlineLevel="1" x14ac:dyDescent="0.25">
      <c r="A45" s="199"/>
      <c r="B45" s="201"/>
      <c r="C45" s="166"/>
      <c r="D45" s="237"/>
      <c r="E45" s="239"/>
      <c r="F45" s="160"/>
      <c r="G45" s="97" t="s">
        <v>13</v>
      </c>
      <c r="H45" s="48">
        <v>0</v>
      </c>
      <c r="I45" s="48">
        <v>0</v>
      </c>
    </row>
    <row r="46" spans="1:10" ht="24.95" customHeight="1" outlineLevel="1" x14ac:dyDescent="0.25">
      <c r="A46" s="199"/>
      <c r="B46" s="201"/>
      <c r="C46" s="166"/>
      <c r="D46" s="237"/>
      <c r="E46" s="239"/>
      <c r="F46" s="160"/>
      <c r="G46" s="97" t="s">
        <v>14</v>
      </c>
      <c r="H46" s="48">
        <v>0</v>
      </c>
      <c r="I46" s="48">
        <v>0</v>
      </c>
    </row>
    <row r="47" spans="1:10" ht="24.95" customHeight="1" outlineLevel="1" x14ac:dyDescent="0.25">
      <c r="A47" s="199"/>
      <c r="B47" s="201"/>
      <c r="C47" s="166"/>
      <c r="D47" s="237"/>
      <c r="E47" s="239"/>
      <c r="F47" s="160"/>
      <c r="G47" s="93" t="s">
        <v>15</v>
      </c>
      <c r="H47" s="48">
        <v>0</v>
      </c>
      <c r="I47" s="48">
        <v>0</v>
      </c>
    </row>
    <row r="48" spans="1:10" ht="24.95" customHeight="1" outlineLevel="1" x14ac:dyDescent="0.25">
      <c r="A48" s="199"/>
      <c r="B48" s="202"/>
      <c r="C48" s="167"/>
      <c r="D48" s="237"/>
      <c r="E48" s="239"/>
      <c r="F48" s="161"/>
      <c r="G48" s="97" t="s">
        <v>194</v>
      </c>
      <c r="H48" s="48">
        <v>0</v>
      </c>
      <c r="I48" s="48">
        <v>0</v>
      </c>
    </row>
    <row r="49" spans="1:10" ht="11.25" customHeight="1" outlineLevel="1" x14ac:dyDescent="0.25">
      <c r="A49" s="199"/>
      <c r="B49" s="200" t="s">
        <v>217</v>
      </c>
      <c r="C49" s="165" t="s">
        <v>28</v>
      </c>
      <c r="D49" s="237" t="s">
        <v>131</v>
      </c>
      <c r="E49" s="244" t="s">
        <v>99</v>
      </c>
      <c r="F49" s="245" t="s">
        <v>377</v>
      </c>
      <c r="G49" s="239" t="s">
        <v>18</v>
      </c>
      <c r="H49" s="239" t="s">
        <v>18</v>
      </c>
      <c r="I49" s="239" t="s">
        <v>18</v>
      </c>
    </row>
    <row r="50" spans="1:10" ht="112.5" customHeight="1" outlineLevel="1" x14ac:dyDescent="0.25">
      <c r="A50" s="199"/>
      <c r="B50" s="202"/>
      <c r="C50" s="167"/>
      <c r="D50" s="237"/>
      <c r="E50" s="244"/>
      <c r="F50" s="246"/>
      <c r="G50" s="239"/>
      <c r="H50" s="239"/>
      <c r="I50" s="239"/>
    </row>
    <row r="51" spans="1:10" s="40" customFormat="1" ht="24.95" customHeight="1" outlineLevel="1" x14ac:dyDescent="0.25">
      <c r="A51" s="203" t="s">
        <v>146</v>
      </c>
      <c r="B51" s="231" t="s">
        <v>218</v>
      </c>
      <c r="C51" s="165" t="s">
        <v>82</v>
      </c>
      <c r="D51" s="210" t="s">
        <v>16</v>
      </c>
      <c r="E51" s="227">
        <v>45657</v>
      </c>
      <c r="F51" s="247"/>
      <c r="G51" s="97" t="s">
        <v>68</v>
      </c>
      <c r="H51" s="48">
        <v>0</v>
      </c>
      <c r="I51" s="48">
        <v>0</v>
      </c>
      <c r="J51" s="14"/>
    </row>
    <row r="52" spans="1:10" s="40" customFormat="1" ht="24.95" customHeight="1" outlineLevel="1" x14ac:dyDescent="0.25">
      <c r="A52" s="205"/>
      <c r="B52" s="232"/>
      <c r="C52" s="208"/>
      <c r="D52" s="212"/>
      <c r="E52" s="208"/>
      <c r="F52" s="232"/>
      <c r="G52" s="97" t="s">
        <v>13</v>
      </c>
      <c r="H52" s="48">
        <v>0</v>
      </c>
      <c r="I52" s="48">
        <v>0</v>
      </c>
      <c r="J52" s="14"/>
    </row>
    <row r="53" spans="1:10" s="40" customFormat="1" ht="24.95" customHeight="1" outlineLevel="1" x14ac:dyDescent="0.25">
      <c r="A53" s="205"/>
      <c r="B53" s="232"/>
      <c r="C53" s="208"/>
      <c r="D53" s="212"/>
      <c r="E53" s="208"/>
      <c r="F53" s="232"/>
      <c r="G53" s="97" t="s">
        <v>14</v>
      </c>
      <c r="H53" s="48">
        <v>0</v>
      </c>
      <c r="I53" s="48">
        <v>0</v>
      </c>
      <c r="J53" s="14"/>
    </row>
    <row r="54" spans="1:10" ht="24.95" customHeight="1" outlineLevel="1" x14ac:dyDescent="0.25">
      <c r="A54" s="205"/>
      <c r="B54" s="232"/>
      <c r="C54" s="208"/>
      <c r="D54" s="212"/>
      <c r="E54" s="208"/>
      <c r="F54" s="232"/>
      <c r="G54" s="93" t="s">
        <v>15</v>
      </c>
      <c r="H54" s="48">
        <v>0</v>
      </c>
      <c r="I54" s="48">
        <v>0</v>
      </c>
    </row>
    <row r="55" spans="1:10" s="40" customFormat="1" ht="24.95" customHeight="1" outlineLevel="1" x14ac:dyDescent="0.25">
      <c r="A55" s="206"/>
      <c r="B55" s="233"/>
      <c r="C55" s="209"/>
      <c r="D55" s="213"/>
      <c r="E55" s="209"/>
      <c r="F55" s="233"/>
      <c r="G55" s="97" t="s">
        <v>194</v>
      </c>
      <c r="H55" s="48">
        <v>0</v>
      </c>
      <c r="I55" s="48">
        <v>0</v>
      </c>
      <c r="J55" s="14"/>
    </row>
    <row r="56" spans="1:10" ht="83.25" customHeight="1" outlineLevel="1" x14ac:dyDescent="0.25">
      <c r="A56" s="74"/>
      <c r="B56" s="119" t="s">
        <v>219</v>
      </c>
      <c r="C56" s="99" t="s">
        <v>82</v>
      </c>
      <c r="D56" s="80" t="s">
        <v>16</v>
      </c>
      <c r="E56" s="92">
        <v>45657</v>
      </c>
      <c r="F56" s="28"/>
      <c r="G56" s="101" t="s">
        <v>18</v>
      </c>
      <c r="H56" s="101" t="s">
        <v>18</v>
      </c>
      <c r="I56" s="101" t="s">
        <v>18</v>
      </c>
    </row>
    <row r="57" spans="1:10" s="40" customFormat="1" ht="24.95" customHeight="1" outlineLevel="1" x14ac:dyDescent="0.25">
      <c r="A57" s="203" t="s">
        <v>147</v>
      </c>
      <c r="B57" s="200" t="s">
        <v>220</v>
      </c>
      <c r="C57" s="165" t="s">
        <v>82</v>
      </c>
      <c r="D57" s="210" t="s">
        <v>16</v>
      </c>
      <c r="E57" s="227">
        <v>45657</v>
      </c>
      <c r="F57" s="247"/>
      <c r="G57" s="97" t="s">
        <v>68</v>
      </c>
      <c r="H57" s="48">
        <v>0</v>
      </c>
      <c r="I57" s="48">
        <v>0</v>
      </c>
      <c r="J57" s="14"/>
    </row>
    <row r="58" spans="1:10" s="40" customFormat="1" ht="24.95" customHeight="1" outlineLevel="1" x14ac:dyDescent="0.25">
      <c r="A58" s="205"/>
      <c r="B58" s="201"/>
      <c r="C58" s="208"/>
      <c r="D58" s="212"/>
      <c r="E58" s="208"/>
      <c r="F58" s="232"/>
      <c r="G58" s="97" t="s">
        <v>13</v>
      </c>
      <c r="H58" s="48">
        <v>0</v>
      </c>
      <c r="I58" s="48">
        <v>0</v>
      </c>
      <c r="J58" s="14"/>
    </row>
    <row r="59" spans="1:10" s="40" customFormat="1" ht="24.95" customHeight="1" outlineLevel="1" x14ac:dyDescent="0.25">
      <c r="A59" s="205"/>
      <c r="B59" s="201"/>
      <c r="C59" s="208"/>
      <c r="D59" s="212"/>
      <c r="E59" s="208"/>
      <c r="F59" s="232"/>
      <c r="G59" s="97" t="s">
        <v>14</v>
      </c>
      <c r="H59" s="48">
        <v>0</v>
      </c>
      <c r="I59" s="48">
        <v>0</v>
      </c>
      <c r="J59" s="14"/>
    </row>
    <row r="60" spans="1:10" s="40" customFormat="1" ht="24.95" customHeight="1" outlineLevel="1" x14ac:dyDescent="0.25">
      <c r="A60" s="205"/>
      <c r="B60" s="201"/>
      <c r="C60" s="208"/>
      <c r="D60" s="212"/>
      <c r="E60" s="208"/>
      <c r="F60" s="232"/>
      <c r="G60" s="93" t="s">
        <v>15</v>
      </c>
      <c r="H60" s="48">
        <v>0</v>
      </c>
      <c r="I60" s="48">
        <v>0</v>
      </c>
      <c r="J60" s="14"/>
    </row>
    <row r="61" spans="1:10" ht="24.95" customHeight="1" outlineLevel="1" x14ac:dyDescent="0.25">
      <c r="A61" s="206"/>
      <c r="B61" s="202"/>
      <c r="C61" s="209"/>
      <c r="D61" s="213"/>
      <c r="E61" s="209"/>
      <c r="F61" s="233"/>
      <c r="G61" s="97" t="s">
        <v>194</v>
      </c>
      <c r="H61" s="48">
        <v>0</v>
      </c>
      <c r="I61" s="48">
        <v>0</v>
      </c>
    </row>
    <row r="62" spans="1:10" ht="90.75" customHeight="1" outlineLevel="1" x14ac:dyDescent="0.25">
      <c r="A62" s="74"/>
      <c r="B62" s="71" t="s">
        <v>221</v>
      </c>
      <c r="C62" s="99" t="s">
        <v>82</v>
      </c>
      <c r="D62" s="80" t="s">
        <v>16</v>
      </c>
      <c r="E62" s="92">
        <v>45657</v>
      </c>
      <c r="F62" s="28"/>
      <c r="G62" s="101" t="s">
        <v>18</v>
      </c>
      <c r="H62" s="101" t="s">
        <v>18</v>
      </c>
      <c r="I62" s="101" t="s">
        <v>18</v>
      </c>
    </row>
    <row r="63" spans="1:10" ht="24.95" customHeight="1" x14ac:dyDescent="0.25">
      <c r="A63" s="159">
        <v>3</v>
      </c>
      <c r="B63" s="200" t="s">
        <v>222</v>
      </c>
      <c r="C63" s="165" t="s">
        <v>18</v>
      </c>
      <c r="D63" s="156" t="s">
        <v>102</v>
      </c>
      <c r="E63" s="165" t="s">
        <v>18</v>
      </c>
      <c r="F63" s="165" t="s">
        <v>18</v>
      </c>
      <c r="G63" s="97" t="s">
        <v>68</v>
      </c>
      <c r="H63" s="47">
        <f>H65</f>
        <v>120352.9</v>
      </c>
      <c r="I63" s="47">
        <f>I65</f>
        <v>54700</v>
      </c>
    </row>
    <row r="64" spans="1:10" s="40" customFormat="1" ht="24.95" customHeight="1" x14ac:dyDescent="0.25">
      <c r="A64" s="160"/>
      <c r="B64" s="201"/>
      <c r="C64" s="166"/>
      <c r="D64" s="157"/>
      <c r="E64" s="166"/>
      <c r="F64" s="166"/>
      <c r="G64" s="97" t="s">
        <v>13</v>
      </c>
      <c r="H64" s="47">
        <v>0</v>
      </c>
      <c r="I64" s="47">
        <v>0</v>
      </c>
      <c r="J64" s="14"/>
    </row>
    <row r="65" spans="1:10" ht="24.95" customHeight="1" x14ac:dyDescent="0.25">
      <c r="A65" s="160"/>
      <c r="B65" s="201"/>
      <c r="C65" s="166"/>
      <c r="D65" s="157"/>
      <c r="E65" s="166"/>
      <c r="F65" s="166"/>
      <c r="G65" s="45" t="s">
        <v>14</v>
      </c>
      <c r="H65" s="47">
        <v>120352.9</v>
      </c>
      <c r="I65" s="29">
        <f>I79</f>
        <v>54700</v>
      </c>
    </row>
    <row r="66" spans="1:10" ht="24.95" customHeight="1" x14ac:dyDescent="0.25">
      <c r="A66" s="160"/>
      <c r="B66" s="201"/>
      <c r="C66" s="166"/>
      <c r="D66" s="157"/>
      <c r="E66" s="166"/>
      <c r="F66" s="166"/>
      <c r="G66" s="45" t="s">
        <v>15</v>
      </c>
      <c r="H66" s="47">
        <v>0</v>
      </c>
      <c r="I66" s="29">
        <v>0</v>
      </c>
    </row>
    <row r="67" spans="1:10" s="40" customFormat="1" ht="24.95" customHeight="1" x14ac:dyDescent="0.25">
      <c r="A67" s="222"/>
      <c r="B67" s="202"/>
      <c r="C67" s="209"/>
      <c r="D67" s="188"/>
      <c r="E67" s="209"/>
      <c r="F67" s="209"/>
      <c r="G67" s="45" t="s">
        <v>194</v>
      </c>
      <c r="H67" s="47">
        <v>0</v>
      </c>
      <c r="I67" s="29">
        <v>0</v>
      </c>
      <c r="J67" s="14"/>
    </row>
    <row r="68" spans="1:10" ht="30" customHeight="1" outlineLevel="1" x14ac:dyDescent="0.25">
      <c r="A68" s="203" t="s">
        <v>32</v>
      </c>
      <c r="B68" s="200" t="s">
        <v>223</v>
      </c>
      <c r="C68" s="165" t="s">
        <v>82</v>
      </c>
      <c r="D68" s="210" t="s">
        <v>148</v>
      </c>
      <c r="E68" s="168">
        <v>45657</v>
      </c>
      <c r="F68" s="171"/>
      <c r="G68" s="97" t="s">
        <v>68</v>
      </c>
      <c r="H68" s="47">
        <v>0</v>
      </c>
      <c r="I68" s="47">
        <v>0</v>
      </c>
    </row>
    <row r="69" spans="1:10" ht="30" customHeight="1" outlineLevel="1" x14ac:dyDescent="0.25">
      <c r="A69" s="204"/>
      <c r="B69" s="201"/>
      <c r="C69" s="166"/>
      <c r="D69" s="211"/>
      <c r="E69" s="172"/>
      <c r="F69" s="172"/>
      <c r="G69" s="97" t="s">
        <v>13</v>
      </c>
      <c r="H69" s="47">
        <v>0</v>
      </c>
      <c r="I69" s="47">
        <v>0</v>
      </c>
    </row>
    <row r="70" spans="1:10" ht="30" customHeight="1" outlineLevel="1" x14ac:dyDescent="0.25">
      <c r="A70" s="204"/>
      <c r="B70" s="201"/>
      <c r="C70" s="166"/>
      <c r="D70" s="211"/>
      <c r="E70" s="172"/>
      <c r="F70" s="172"/>
      <c r="G70" s="45" t="s">
        <v>14</v>
      </c>
      <c r="H70" s="47">
        <v>0</v>
      </c>
      <c r="I70" s="47">
        <v>0</v>
      </c>
    </row>
    <row r="71" spans="1:10" ht="30" customHeight="1" outlineLevel="1" x14ac:dyDescent="0.25">
      <c r="A71" s="204"/>
      <c r="B71" s="201"/>
      <c r="C71" s="166"/>
      <c r="D71" s="211"/>
      <c r="E71" s="172"/>
      <c r="F71" s="172"/>
      <c r="G71" s="45" t="s">
        <v>15</v>
      </c>
      <c r="H71" s="47">
        <v>0</v>
      </c>
      <c r="I71" s="47">
        <v>0</v>
      </c>
    </row>
    <row r="72" spans="1:10" ht="30" customHeight="1" outlineLevel="1" x14ac:dyDescent="0.25">
      <c r="A72" s="204"/>
      <c r="B72" s="202"/>
      <c r="C72" s="166"/>
      <c r="D72" s="211"/>
      <c r="E72" s="172"/>
      <c r="F72" s="172"/>
      <c r="G72" s="45" t="s">
        <v>194</v>
      </c>
      <c r="H72" s="47">
        <v>0</v>
      </c>
      <c r="I72" s="47">
        <v>0</v>
      </c>
    </row>
    <row r="73" spans="1:10" ht="15" customHeight="1" outlineLevel="1" x14ac:dyDescent="0.25">
      <c r="A73" s="203"/>
      <c r="B73" s="200" t="s">
        <v>224</v>
      </c>
      <c r="C73" s="165" t="s">
        <v>28</v>
      </c>
      <c r="D73" s="210" t="s">
        <v>148</v>
      </c>
      <c r="E73" s="165" t="s">
        <v>100</v>
      </c>
      <c r="F73" s="200" t="s">
        <v>380</v>
      </c>
      <c r="G73" s="171" t="s">
        <v>18</v>
      </c>
      <c r="H73" s="171" t="s">
        <v>18</v>
      </c>
      <c r="I73" s="171" t="s">
        <v>18</v>
      </c>
    </row>
    <row r="74" spans="1:10" ht="86.25" customHeight="1" outlineLevel="1" x14ac:dyDescent="0.25">
      <c r="A74" s="259"/>
      <c r="B74" s="202"/>
      <c r="C74" s="167"/>
      <c r="D74" s="229"/>
      <c r="E74" s="167"/>
      <c r="F74" s="202"/>
      <c r="G74" s="182"/>
      <c r="H74" s="182"/>
      <c r="I74" s="182"/>
    </row>
    <row r="75" spans="1:10" ht="15" customHeight="1" outlineLevel="1" x14ac:dyDescent="0.25">
      <c r="A75" s="199"/>
      <c r="B75" s="200" t="s">
        <v>225</v>
      </c>
      <c r="C75" s="165" t="s">
        <v>28</v>
      </c>
      <c r="D75" s="210" t="s">
        <v>148</v>
      </c>
      <c r="E75" s="165" t="s">
        <v>101</v>
      </c>
      <c r="F75" s="200" t="s">
        <v>381</v>
      </c>
      <c r="G75" s="171" t="s">
        <v>18</v>
      </c>
      <c r="H75" s="171" t="s">
        <v>18</v>
      </c>
      <c r="I75" s="171" t="s">
        <v>18</v>
      </c>
    </row>
    <row r="76" spans="1:10" ht="84.75" customHeight="1" outlineLevel="1" x14ac:dyDescent="0.25">
      <c r="A76" s="199"/>
      <c r="B76" s="202"/>
      <c r="C76" s="167"/>
      <c r="D76" s="229"/>
      <c r="E76" s="167"/>
      <c r="F76" s="202"/>
      <c r="G76" s="182"/>
      <c r="H76" s="182"/>
      <c r="I76" s="182"/>
    </row>
    <row r="77" spans="1:10" s="40" customFormat="1" ht="24.95" customHeight="1" outlineLevel="1" x14ac:dyDescent="0.25">
      <c r="A77" s="203" t="s">
        <v>33</v>
      </c>
      <c r="B77" s="200" t="s">
        <v>226</v>
      </c>
      <c r="C77" s="165" t="s">
        <v>82</v>
      </c>
      <c r="D77" s="210" t="s">
        <v>16</v>
      </c>
      <c r="E77" s="227">
        <v>45657</v>
      </c>
      <c r="F77" s="200"/>
      <c r="G77" s="97" t="s">
        <v>68</v>
      </c>
      <c r="H77" s="124">
        <f>H78+H79+H80+H81</f>
        <v>120352.9</v>
      </c>
      <c r="I77" s="124">
        <f>I78+I79+I80+I81</f>
        <v>54700</v>
      </c>
      <c r="J77" s="14"/>
    </row>
    <row r="78" spans="1:10" s="40" customFormat="1" ht="24.95" customHeight="1" outlineLevel="1" x14ac:dyDescent="0.25">
      <c r="A78" s="205"/>
      <c r="B78" s="201"/>
      <c r="C78" s="208"/>
      <c r="D78" s="212"/>
      <c r="E78" s="181"/>
      <c r="F78" s="228"/>
      <c r="G78" s="97" t="s">
        <v>13</v>
      </c>
      <c r="H78" s="125">
        <v>0</v>
      </c>
      <c r="I78" s="125">
        <v>0</v>
      </c>
      <c r="J78" s="14"/>
    </row>
    <row r="79" spans="1:10" ht="24.95" customHeight="1" outlineLevel="1" x14ac:dyDescent="0.25">
      <c r="A79" s="205"/>
      <c r="B79" s="201"/>
      <c r="C79" s="208"/>
      <c r="D79" s="212"/>
      <c r="E79" s="181"/>
      <c r="F79" s="228"/>
      <c r="G79" s="45" t="s">
        <v>14</v>
      </c>
      <c r="H79" s="29">
        <v>120352.9</v>
      </c>
      <c r="I79" s="29">
        <v>54700</v>
      </c>
    </row>
    <row r="80" spans="1:10" ht="24.95" customHeight="1" outlineLevel="1" x14ac:dyDescent="0.25">
      <c r="A80" s="205"/>
      <c r="B80" s="201"/>
      <c r="C80" s="208"/>
      <c r="D80" s="212"/>
      <c r="E80" s="181"/>
      <c r="F80" s="228"/>
      <c r="G80" s="45" t="s">
        <v>15</v>
      </c>
      <c r="H80" s="47">
        <v>0</v>
      </c>
      <c r="I80" s="47">
        <v>0</v>
      </c>
    </row>
    <row r="81" spans="1:11" s="40" customFormat="1" ht="24.95" customHeight="1" outlineLevel="1" x14ac:dyDescent="0.25">
      <c r="A81" s="205"/>
      <c r="B81" s="202"/>
      <c r="C81" s="208"/>
      <c r="D81" s="212"/>
      <c r="E81" s="181"/>
      <c r="F81" s="228"/>
      <c r="G81" s="45" t="s">
        <v>194</v>
      </c>
      <c r="H81" s="61">
        <v>0</v>
      </c>
      <c r="I81" s="61">
        <v>0</v>
      </c>
      <c r="J81" s="14"/>
    </row>
    <row r="82" spans="1:11" ht="15" customHeight="1" outlineLevel="1" x14ac:dyDescent="0.25">
      <c r="A82" s="199"/>
      <c r="B82" s="200" t="s">
        <v>227</v>
      </c>
      <c r="C82" s="165" t="s">
        <v>82</v>
      </c>
      <c r="D82" s="210" t="s">
        <v>16</v>
      </c>
      <c r="E82" s="168">
        <v>45657</v>
      </c>
      <c r="F82" s="171"/>
      <c r="G82" s="171" t="s">
        <v>18</v>
      </c>
      <c r="H82" s="171" t="s">
        <v>18</v>
      </c>
      <c r="I82" s="171" t="s">
        <v>18</v>
      </c>
    </row>
    <row r="83" spans="1:11" ht="55.5" customHeight="1" outlineLevel="1" x14ac:dyDescent="0.25">
      <c r="A83" s="199"/>
      <c r="B83" s="202"/>
      <c r="C83" s="167"/>
      <c r="D83" s="229"/>
      <c r="E83" s="173"/>
      <c r="F83" s="173"/>
      <c r="G83" s="182"/>
      <c r="H83" s="182"/>
      <c r="I83" s="182"/>
    </row>
    <row r="84" spans="1:11" ht="24.95" customHeight="1" x14ac:dyDescent="0.25">
      <c r="A84" s="159" t="s">
        <v>123</v>
      </c>
      <c r="B84" s="200" t="s">
        <v>228</v>
      </c>
      <c r="C84" s="165" t="s">
        <v>18</v>
      </c>
      <c r="D84" s="156" t="s">
        <v>102</v>
      </c>
      <c r="E84" s="165" t="s">
        <v>18</v>
      </c>
      <c r="F84" s="165" t="s">
        <v>18</v>
      </c>
      <c r="G84" s="97" t="s">
        <v>68</v>
      </c>
      <c r="H84" s="47">
        <v>0</v>
      </c>
      <c r="I84" s="47">
        <v>0</v>
      </c>
      <c r="K84" s="19"/>
    </row>
    <row r="85" spans="1:11" s="40" customFormat="1" ht="24.95" customHeight="1" x14ac:dyDescent="0.25">
      <c r="A85" s="160"/>
      <c r="B85" s="201"/>
      <c r="C85" s="166"/>
      <c r="D85" s="157"/>
      <c r="E85" s="166"/>
      <c r="F85" s="166"/>
      <c r="G85" s="80" t="s">
        <v>13</v>
      </c>
      <c r="H85" s="47">
        <v>0</v>
      </c>
      <c r="I85" s="47">
        <v>0</v>
      </c>
      <c r="J85" s="14"/>
      <c r="K85" s="19"/>
    </row>
    <row r="86" spans="1:11" ht="24.95" customHeight="1" x14ac:dyDescent="0.25">
      <c r="A86" s="160"/>
      <c r="B86" s="201"/>
      <c r="C86" s="166"/>
      <c r="D86" s="157"/>
      <c r="E86" s="166"/>
      <c r="F86" s="166"/>
      <c r="G86" s="46" t="s">
        <v>14</v>
      </c>
      <c r="H86" s="47">
        <v>0</v>
      </c>
      <c r="I86" s="47">
        <v>0</v>
      </c>
      <c r="K86" s="19"/>
    </row>
    <row r="87" spans="1:11" ht="24.95" customHeight="1" x14ac:dyDescent="0.25">
      <c r="A87" s="160"/>
      <c r="B87" s="201"/>
      <c r="C87" s="166"/>
      <c r="D87" s="157"/>
      <c r="E87" s="166"/>
      <c r="F87" s="166"/>
      <c r="G87" s="80" t="s">
        <v>15</v>
      </c>
      <c r="H87" s="47">
        <v>0</v>
      </c>
      <c r="I87" s="47">
        <v>0</v>
      </c>
      <c r="K87" s="19"/>
    </row>
    <row r="88" spans="1:11" s="40" customFormat="1" ht="24.95" customHeight="1" x14ac:dyDescent="0.25">
      <c r="A88" s="222"/>
      <c r="B88" s="202"/>
      <c r="C88" s="209"/>
      <c r="D88" s="188"/>
      <c r="E88" s="209"/>
      <c r="F88" s="209"/>
      <c r="G88" s="80" t="s">
        <v>194</v>
      </c>
      <c r="H88" s="47">
        <v>0</v>
      </c>
      <c r="I88" s="47">
        <v>0</v>
      </c>
      <c r="J88" s="14"/>
      <c r="K88" s="19"/>
    </row>
    <row r="89" spans="1:11" ht="24.95" customHeight="1" outlineLevel="1" x14ac:dyDescent="0.25">
      <c r="A89" s="199" t="s">
        <v>124</v>
      </c>
      <c r="B89" s="200" t="s">
        <v>229</v>
      </c>
      <c r="C89" s="165" t="s">
        <v>82</v>
      </c>
      <c r="D89" s="236" t="s">
        <v>19</v>
      </c>
      <c r="E89" s="168">
        <v>45657</v>
      </c>
      <c r="F89" s="239"/>
      <c r="G89" s="97" t="s">
        <v>68</v>
      </c>
      <c r="H89" s="47">
        <v>0</v>
      </c>
      <c r="I89" s="47">
        <v>0</v>
      </c>
    </row>
    <row r="90" spans="1:11" ht="24.95" customHeight="1" outlineLevel="1" x14ac:dyDescent="0.25">
      <c r="A90" s="199"/>
      <c r="B90" s="201"/>
      <c r="C90" s="166"/>
      <c r="D90" s="236"/>
      <c r="E90" s="172"/>
      <c r="F90" s="239"/>
      <c r="G90" s="80" t="s">
        <v>13</v>
      </c>
      <c r="H90" s="47">
        <v>0</v>
      </c>
      <c r="I90" s="47">
        <v>0</v>
      </c>
    </row>
    <row r="91" spans="1:11" ht="24.95" customHeight="1" outlineLevel="1" x14ac:dyDescent="0.25">
      <c r="A91" s="199"/>
      <c r="B91" s="201"/>
      <c r="C91" s="166"/>
      <c r="D91" s="236"/>
      <c r="E91" s="172"/>
      <c r="F91" s="239"/>
      <c r="G91" s="46" t="s">
        <v>14</v>
      </c>
      <c r="H91" s="47">
        <v>0</v>
      </c>
      <c r="I91" s="47">
        <v>0</v>
      </c>
    </row>
    <row r="92" spans="1:11" ht="24.95" customHeight="1" outlineLevel="1" x14ac:dyDescent="0.25">
      <c r="A92" s="199"/>
      <c r="B92" s="201"/>
      <c r="C92" s="166"/>
      <c r="D92" s="236"/>
      <c r="E92" s="172"/>
      <c r="F92" s="239"/>
      <c r="G92" s="80" t="s">
        <v>15</v>
      </c>
      <c r="H92" s="47">
        <v>0</v>
      </c>
      <c r="I92" s="47">
        <v>0</v>
      </c>
    </row>
    <row r="93" spans="1:11" ht="24.95" customHeight="1" outlineLevel="1" x14ac:dyDescent="0.25">
      <c r="A93" s="199"/>
      <c r="B93" s="202"/>
      <c r="C93" s="167"/>
      <c r="D93" s="236"/>
      <c r="E93" s="173"/>
      <c r="F93" s="239"/>
      <c r="G93" s="80" t="s">
        <v>194</v>
      </c>
      <c r="H93" s="47">
        <v>0</v>
      </c>
      <c r="I93" s="47">
        <v>0</v>
      </c>
    </row>
    <row r="94" spans="1:11" ht="15" customHeight="1" outlineLevel="1" x14ac:dyDescent="0.25">
      <c r="A94" s="199"/>
      <c r="B94" s="200" t="s">
        <v>230</v>
      </c>
      <c r="C94" s="165" t="s">
        <v>82</v>
      </c>
      <c r="D94" s="236" t="s">
        <v>19</v>
      </c>
      <c r="E94" s="168">
        <v>45657</v>
      </c>
      <c r="F94" s="165"/>
      <c r="G94" s="171" t="s">
        <v>18</v>
      </c>
      <c r="H94" s="171" t="s">
        <v>18</v>
      </c>
      <c r="I94" s="171" t="s">
        <v>18</v>
      </c>
    </row>
    <row r="95" spans="1:11" ht="72" customHeight="1" outlineLevel="1" x14ac:dyDescent="0.25">
      <c r="A95" s="199"/>
      <c r="B95" s="202"/>
      <c r="C95" s="173"/>
      <c r="D95" s="236"/>
      <c r="E95" s="173"/>
      <c r="F95" s="167"/>
      <c r="G95" s="182"/>
      <c r="H95" s="182"/>
      <c r="I95" s="182"/>
    </row>
    <row r="96" spans="1:11" ht="24.95" customHeight="1" x14ac:dyDescent="0.25">
      <c r="A96" s="159" t="s">
        <v>34</v>
      </c>
      <c r="B96" s="223" t="s">
        <v>231</v>
      </c>
      <c r="C96" s="171" t="s">
        <v>18</v>
      </c>
      <c r="D96" s="156" t="s">
        <v>102</v>
      </c>
      <c r="E96" s="171" t="s">
        <v>18</v>
      </c>
      <c r="F96" s="171" t="s">
        <v>18</v>
      </c>
      <c r="G96" s="49" t="s">
        <v>68</v>
      </c>
      <c r="H96" s="47">
        <f>H98+H99</f>
        <v>37366.299999999996</v>
      </c>
      <c r="I96" s="47">
        <f>I98+I99</f>
        <v>26518.800000000003</v>
      </c>
    </row>
    <row r="97" spans="1:10" s="40" customFormat="1" ht="24.95" customHeight="1" x14ac:dyDescent="0.25">
      <c r="A97" s="160"/>
      <c r="B97" s="224"/>
      <c r="C97" s="172"/>
      <c r="D97" s="157"/>
      <c r="E97" s="172"/>
      <c r="F97" s="172"/>
      <c r="G97" s="49" t="s">
        <v>13</v>
      </c>
      <c r="H97" s="47">
        <v>0</v>
      </c>
      <c r="I97" s="47">
        <v>0</v>
      </c>
      <c r="J97" s="14"/>
    </row>
    <row r="98" spans="1:10" ht="24.95" customHeight="1" x14ac:dyDescent="0.25">
      <c r="A98" s="160"/>
      <c r="B98" s="224"/>
      <c r="C98" s="172"/>
      <c r="D98" s="157"/>
      <c r="E98" s="172"/>
      <c r="F98" s="172"/>
      <c r="G98" s="49" t="s">
        <v>14</v>
      </c>
      <c r="H98" s="47">
        <f>H103+H110</f>
        <v>15222.1</v>
      </c>
      <c r="I98" s="47">
        <f>I103+I110</f>
        <v>15222.1</v>
      </c>
    </row>
    <row r="99" spans="1:10" ht="24.95" customHeight="1" x14ac:dyDescent="0.25">
      <c r="A99" s="160"/>
      <c r="B99" s="224"/>
      <c r="C99" s="172"/>
      <c r="D99" s="157"/>
      <c r="E99" s="172"/>
      <c r="F99" s="172"/>
      <c r="G99" s="49" t="s">
        <v>15</v>
      </c>
      <c r="H99" s="47">
        <f>H104+H111+H117</f>
        <v>22144.199999999997</v>
      </c>
      <c r="I99" s="47">
        <f>I104+I111+I117</f>
        <v>11296.7</v>
      </c>
    </row>
    <row r="100" spans="1:10" s="40" customFormat="1" ht="24.95" customHeight="1" x14ac:dyDescent="0.25">
      <c r="A100" s="222"/>
      <c r="B100" s="225"/>
      <c r="C100" s="182"/>
      <c r="D100" s="188"/>
      <c r="E100" s="182"/>
      <c r="F100" s="182"/>
      <c r="G100" s="49" t="s">
        <v>194</v>
      </c>
      <c r="H100" s="47">
        <v>0</v>
      </c>
      <c r="I100" s="47">
        <v>0</v>
      </c>
      <c r="J100" s="14"/>
    </row>
    <row r="101" spans="1:10" ht="24.95" customHeight="1" outlineLevel="1" x14ac:dyDescent="0.25">
      <c r="A101" s="226" t="s">
        <v>35</v>
      </c>
      <c r="B101" s="223" t="s">
        <v>232</v>
      </c>
      <c r="C101" s="165" t="s">
        <v>82</v>
      </c>
      <c r="D101" s="210" t="s">
        <v>19</v>
      </c>
      <c r="E101" s="168">
        <v>45657</v>
      </c>
      <c r="F101" s="165"/>
      <c r="G101" s="39" t="s">
        <v>68</v>
      </c>
      <c r="H101" s="47">
        <f>H103+H104</f>
        <v>30802.7</v>
      </c>
      <c r="I101" s="29">
        <f>I103+I104</f>
        <v>21335.800000000003</v>
      </c>
    </row>
    <row r="102" spans="1:10" ht="24.95" customHeight="1" outlineLevel="1" x14ac:dyDescent="0.25">
      <c r="A102" s="204"/>
      <c r="B102" s="224"/>
      <c r="C102" s="166"/>
      <c r="D102" s="211"/>
      <c r="E102" s="172"/>
      <c r="F102" s="166"/>
      <c r="G102" s="39" t="s">
        <v>13</v>
      </c>
      <c r="H102" s="47">
        <v>0</v>
      </c>
      <c r="I102" s="29">
        <v>0</v>
      </c>
    </row>
    <row r="103" spans="1:10" ht="24.95" customHeight="1" outlineLevel="1" x14ac:dyDescent="0.25">
      <c r="A103" s="204"/>
      <c r="B103" s="224"/>
      <c r="C103" s="166"/>
      <c r="D103" s="211"/>
      <c r="E103" s="172"/>
      <c r="F103" s="166"/>
      <c r="G103" s="39" t="s">
        <v>14</v>
      </c>
      <c r="H103" s="47">
        <v>11184.2</v>
      </c>
      <c r="I103" s="29">
        <v>11184.2</v>
      </c>
    </row>
    <row r="104" spans="1:10" ht="24.95" customHeight="1" outlineLevel="1" x14ac:dyDescent="0.25">
      <c r="A104" s="204"/>
      <c r="B104" s="224"/>
      <c r="C104" s="166"/>
      <c r="D104" s="211"/>
      <c r="E104" s="172"/>
      <c r="F104" s="166"/>
      <c r="G104" s="97" t="s">
        <v>15</v>
      </c>
      <c r="H104" s="47">
        <v>19618.5</v>
      </c>
      <c r="I104" s="29">
        <v>10151.6</v>
      </c>
    </row>
    <row r="105" spans="1:10" s="40" customFormat="1" ht="24.95" customHeight="1" outlineLevel="1" x14ac:dyDescent="0.25">
      <c r="A105" s="206"/>
      <c r="B105" s="225"/>
      <c r="C105" s="209"/>
      <c r="D105" s="213"/>
      <c r="E105" s="182"/>
      <c r="F105" s="209"/>
      <c r="G105" s="97" t="s">
        <v>194</v>
      </c>
      <c r="H105" s="47">
        <v>0</v>
      </c>
      <c r="I105" s="29">
        <v>0</v>
      </c>
      <c r="J105" s="14"/>
    </row>
    <row r="106" spans="1:10" ht="15" customHeight="1" outlineLevel="1" x14ac:dyDescent="0.25">
      <c r="A106" s="199"/>
      <c r="B106" s="223" t="s">
        <v>233</v>
      </c>
      <c r="C106" s="165" t="s">
        <v>82</v>
      </c>
      <c r="D106" s="210" t="s">
        <v>19</v>
      </c>
      <c r="E106" s="168">
        <v>45657</v>
      </c>
      <c r="F106" s="165"/>
      <c r="G106" s="171" t="s">
        <v>18</v>
      </c>
      <c r="H106" s="171" t="s">
        <v>18</v>
      </c>
      <c r="I106" s="171" t="s">
        <v>18</v>
      </c>
    </row>
    <row r="107" spans="1:10" ht="75" customHeight="1" outlineLevel="1" x14ac:dyDescent="0.25">
      <c r="A107" s="199"/>
      <c r="B107" s="225"/>
      <c r="C107" s="167"/>
      <c r="D107" s="229"/>
      <c r="E107" s="173"/>
      <c r="F107" s="167"/>
      <c r="G107" s="182"/>
      <c r="H107" s="182"/>
      <c r="I107" s="182"/>
    </row>
    <row r="108" spans="1:10" ht="24.95" customHeight="1" outlineLevel="1" x14ac:dyDescent="0.25">
      <c r="A108" s="203" t="s">
        <v>125</v>
      </c>
      <c r="B108" s="200" t="s">
        <v>234</v>
      </c>
      <c r="C108" s="165" t="s">
        <v>82</v>
      </c>
      <c r="D108" s="210" t="s">
        <v>149</v>
      </c>
      <c r="E108" s="168">
        <v>45657</v>
      </c>
      <c r="F108" s="171"/>
      <c r="G108" s="97" t="s">
        <v>68</v>
      </c>
      <c r="H108" s="29">
        <f>H111+H110</f>
        <v>4486.5</v>
      </c>
      <c r="I108" s="29">
        <f>I111+I110</f>
        <v>4486.5</v>
      </c>
    </row>
    <row r="109" spans="1:10" s="40" customFormat="1" ht="24.95" customHeight="1" outlineLevel="1" x14ac:dyDescent="0.25">
      <c r="A109" s="204"/>
      <c r="B109" s="201"/>
      <c r="C109" s="166"/>
      <c r="D109" s="211"/>
      <c r="E109" s="169"/>
      <c r="F109" s="172"/>
      <c r="G109" s="97" t="s">
        <v>13</v>
      </c>
      <c r="H109" s="29">
        <v>0</v>
      </c>
      <c r="I109" s="29">
        <v>0</v>
      </c>
      <c r="J109" s="14"/>
    </row>
    <row r="110" spans="1:10" ht="24.95" customHeight="1" outlineLevel="1" x14ac:dyDescent="0.25">
      <c r="A110" s="205"/>
      <c r="B110" s="201"/>
      <c r="C110" s="208"/>
      <c r="D110" s="212"/>
      <c r="E110" s="181"/>
      <c r="F110" s="181"/>
      <c r="G110" s="97" t="s">
        <v>14</v>
      </c>
      <c r="H110" s="29">
        <f>4037.8+0.1</f>
        <v>4037.9</v>
      </c>
      <c r="I110" s="29">
        <v>4037.9</v>
      </c>
    </row>
    <row r="111" spans="1:10" ht="24.95" customHeight="1" outlineLevel="1" x14ac:dyDescent="0.25">
      <c r="A111" s="205"/>
      <c r="B111" s="201"/>
      <c r="C111" s="208"/>
      <c r="D111" s="212"/>
      <c r="E111" s="181"/>
      <c r="F111" s="181"/>
      <c r="G111" s="97" t="s">
        <v>15</v>
      </c>
      <c r="H111" s="29">
        <f>448.7-0.1</f>
        <v>448.59999999999997</v>
      </c>
      <c r="I111" s="29">
        <v>448.6</v>
      </c>
    </row>
    <row r="112" spans="1:10" s="40" customFormat="1" ht="24.95" customHeight="1" outlineLevel="1" x14ac:dyDescent="0.25">
      <c r="A112" s="206"/>
      <c r="B112" s="207"/>
      <c r="C112" s="209"/>
      <c r="D112" s="213"/>
      <c r="E112" s="182"/>
      <c r="F112" s="182"/>
      <c r="G112" s="80" t="s">
        <v>194</v>
      </c>
      <c r="H112" s="120">
        <v>0</v>
      </c>
      <c r="I112" s="29">
        <v>0</v>
      </c>
      <c r="J112" s="14"/>
    </row>
    <row r="113" spans="1:10" ht="35.25" customHeight="1" outlineLevel="1" x14ac:dyDescent="0.25">
      <c r="A113" s="203"/>
      <c r="B113" s="200" t="s">
        <v>235</v>
      </c>
      <c r="C113" s="165" t="s">
        <v>82</v>
      </c>
      <c r="D113" s="210" t="s">
        <v>150</v>
      </c>
      <c r="E113" s="168">
        <v>45657</v>
      </c>
      <c r="F113" s="165"/>
      <c r="G113" s="171" t="s">
        <v>18</v>
      </c>
      <c r="H113" s="171" t="s">
        <v>18</v>
      </c>
      <c r="I113" s="171" t="s">
        <v>18</v>
      </c>
    </row>
    <row r="114" spans="1:10" ht="45.75" customHeight="1" outlineLevel="1" x14ac:dyDescent="0.25">
      <c r="A114" s="259"/>
      <c r="B114" s="202"/>
      <c r="C114" s="167"/>
      <c r="D114" s="229"/>
      <c r="E114" s="170"/>
      <c r="F114" s="167"/>
      <c r="G114" s="182"/>
      <c r="H114" s="182"/>
      <c r="I114" s="182"/>
    </row>
    <row r="115" spans="1:10" ht="87" customHeight="1" outlineLevel="1" x14ac:dyDescent="0.25">
      <c r="A115" s="103"/>
      <c r="B115" s="73" t="s">
        <v>236</v>
      </c>
      <c r="C115" s="98" t="s">
        <v>82</v>
      </c>
      <c r="D115" s="93" t="s">
        <v>150</v>
      </c>
      <c r="E115" s="35">
        <v>45657</v>
      </c>
      <c r="F115" s="98"/>
      <c r="G115" s="100" t="s">
        <v>18</v>
      </c>
      <c r="H115" s="100" t="s">
        <v>18</v>
      </c>
      <c r="I115" s="100" t="s">
        <v>18</v>
      </c>
    </row>
    <row r="116" spans="1:10" ht="114" customHeight="1" outlineLevel="1" x14ac:dyDescent="0.25">
      <c r="A116" s="94"/>
      <c r="B116" s="73" t="s">
        <v>237</v>
      </c>
      <c r="C116" s="98" t="s">
        <v>28</v>
      </c>
      <c r="D116" s="97" t="s">
        <v>107</v>
      </c>
      <c r="E116" s="41" t="s">
        <v>141</v>
      </c>
      <c r="F116" s="119" t="s">
        <v>378</v>
      </c>
      <c r="G116" s="100" t="s">
        <v>18</v>
      </c>
      <c r="H116" s="100" t="s">
        <v>18</v>
      </c>
      <c r="I116" s="100" t="s">
        <v>18</v>
      </c>
    </row>
    <row r="117" spans="1:10" ht="24.75" customHeight="1" outlineLevel="1" x14ac:dyDescent="0.25">
      <c r="A117" s="263" t="s">
        <v>166</v>
      </c>
      <c r="B117" s="156" t="s">
        <v>238</v>
      </c>
      <c r="C117" s="175" t="s">
        <v>82</v>
      </c>
      <c r="D117" s="175" t="s">
        <v>102</v>
      </c>
      <c r="E117" s="178">
        <v>45657</v>
      </c>
      <c r="F117" s="175"/>
      <c r="G117" s="97" t="s">
        <v>68</v>
      </c>
      <c r="H117" s="121">
        <v>2077.1</v>
      </c>
      <c r="I117" s="121">
        <v>696.5</v>
      </c>
    </row>
    <row r="118" spans="1:10" s="42" customFormat="1" ht="24.95" customHeight="1" outlineLevel="1" x14ac:dyDescent="0.25">
      <c r="A118" s="264"/>
      <c r="B118" s="157"/>
      <c r="C118" s="176"/>
      <c r="D118" s="176"/>
      <c r="E118" s="179"/>
      <c r="F118" s="176"/>
      <c r="G118" s="146" t="s">
        <v>13</v>
      </c>
      <c r="H118" s="29">
        <v>0</v>
      </c>
      <c r="I118" s="29">
        <v>0</v>
      </c>
      <c r="J118" s="14"/>
    </row>
    <row r="119" spans="1:10" s="42" customFormat="1" ht="24.95" customHeight="1" outlineLevel="1" x14ac:dyDescent="0.25">
      <c r="A119" s="264"/>
      <c r="B119" s="157"/>
      <c r="C119" s="176"/>
      <c r="D119" s="176"/>
      <c r="E119" s="179"/>
      <c r="F119" s="176"/>
      <c r="G119" s="146" t="s">
        <v>14</v>
      </c>
      <c r="H119" s="29">
        <v>0</v>
      </c>
      <c r="I119" s="29">
        <v>0</v>
      </c>
      <c r="J119" s="14"/>
    </row>
    <row r="120" spans="1:10" s="42" customFormat="1" ht="24.95" customHeight="1" outlineLevel="1" x14ac:dyDescent="0.25">
      <c r="A120" s="264"/>
      <c r="B120" s="157"/>
      <c r="C120" s="176"/>
      <c r="D120" s="176"/>
      <c r="E120" s="179"/>
      <c r="F120" s="176"/>
      <c r="G120" s="146" t="s">
        <v>15</v>
      </c>
      <c r="H120" s="29">
        <v>2077.1</v>
      </c>
      <c r="I120" s="29">
        <v>696.5</v>
      </c>
      <c r="J120" s="14"/>
    </row>
    <row r="121" spans="1:10" s="42" customFormat="1" ht="24.95" customHeight="1" outlineLevel="1" x14ac:dyDescent="0.25">
      <c r="A121" s="264"/>
      <c r="B121" s="157"/>
      <c r="C121" s="177"/>
      <c r="D121" s="176"/>
      <c r="E121" s="179"/>
      <c r="F121" s="177"/>
      <c r="G121" s="142" t="s">
        <v>194</v>
      </c>
      <c r="H121" s="147">
        <v>0</v>
      </c>
      <c r="I121" s="29">
        <v>0</v>
      </c>
      <c r="J121" s="14"/>
    </row>
    <row r="122" spans="1:10" ht="105.75" customHeight="1" outlineLevel="1" x14ac:dyDescent="0.25">
      <c r="A122" s="75"/>
      <c r="B122" s="72" t="s">
        <v>239</v>
      </c>
      <c r="C122" s="98" t="s">
        <v>28</v>
      </c>
      <c r="D122" s="81" t="s">
        <v>150</v>
      </c>
      <c r="E122" s="95" t="s">
        <v>108</v>
      </c>
      <c r="F122" s="119" t="s">
        <v>379</v>
      </c>
      <c r="G122" s="100" t="s">
        <v>18</v>
      </c>
      <c r="H122" s="100" t="s">
        <v>18</v>
      </c>
      <c r="I122" s="100" t="s">
        <v>18</v>
      </c>
    </row>
    <row r="123" spans="1:10" ht="24.95" customHeight="1" x14ac:dyDescent="0.25">
      <c r="A123" s="159" t="s">
        <v>36</v>
      </c>
      <c r="B123" s="200" t="s">
        <v>240</v>
      </c>
      <c r="C123" s="171" t="s">
        <v>18</v>
      </c>
      <c r="D123" s="156" t="s">
        <v>94</v>
      </c>
      <c r="E123" s="171" t="s">
        <v>18</v>
      </c>
      <c r="F123" s="171" t="s">
        <v>18</v>
      </c>
      <c r="G123" s="49" t="s">
        <v>68</v>
      </c>
      <c r="H123" s="47">
        <f>H125+H127</f>
        <v>2337.6999999999998</v>
      </c>
      <c r="I123" s="47">
        <f>I125+I127</f>
        <v>979.9</v>
      </c>
    </row>
    <row r="124" spans="1:10" s="40" customFormat="1" ht="24.95" customHeight="1" x14ac:dyDescent="0.25">
      <c r="A124" s="160"/>
      <c r="B124" s="201"/>
      <c r="C124" s="172"/>
      <c r="D124" s="157"/>
      <c r="E124" s="172"/>
      <c r="F124" s="172"/>
      <c r="G124" s="50" t="s">
        <v>13</v>
      </c>
      <c r="H124" s="113">
        <v>0</v>
      </c>
      <c r="I124" s="113">
        <v>0</v>
      </c>
      <c r="J124" s="14"/>
    </row>
    <row r="125" spans="1:10" ht="24.95" customHeight="1" x14ac:dyDescent="0.25">
      <c r="A125" s="160"/>
      <c r="B125" s="201"/>
      <c r="C125" s="172"/>
      <c r="D125" s="157"/>
      <c r="E125" s="172"/>
      <c r="F125" s="172"/>
      <c r="G125" s="50" t="s">
        <v>14</v>
      </c>
      <c r="H125" s="113">
        <v>2337.6999999999998</v>
      </c>
      <c r="I125" s="113">
        <f>I130</f>
        <v>979.9</v>
      </c>
    </row>
    <row r="126" spans="1:10" s="40" customFormat="1" ht="24.95" customHeight="1" x14ac:dyDescent="0.25">
      <c r="A126" s="160"/>
      <c r="B126" s="201"/>
      <c r="C126" s="172"/>
      <c r="D126" s="157"/>
      <c r="E126" s="172"/>
      <c r="F126" s="172"/>
      <c r="G126" s="50" t="s">
        <v>15</v>
      </c>
      <c r="H126" s="113">
        <v>0</v>
      </c>
      <c r="I126" s="113">
        <v>0</v>
      </c>
      <c r="J126" s="14"/>
    </row>
    <row r="127" spans="1:10" ht="36.75" customHeight="1" x14ac:dyDescent="0.25">
      <c r="A127" s="161"/>
      <c r="B127" s="202"/>
      <c r="C127" s="173"/>
      <c r="D127" s="158"/>
      <c r="E127" s="173"/>
      <c r="F127" s="173"/>
      <c r="G127" s="50" t="s">
        <v>194</v>
      </c>
      <c r="H127" s="113">
        <v>0</v>
      </c>
      <c r="I127" s="113">
        <v>0</v>
      </c>
    </row>
    <row r="128" spans="1:10" s="40" customFormat="1" ht="32.25" customHeight="1" x14ac:dyDescent="0.25">
      <c r="A128" s="203" t="s">
        <v>71</v>
      </c>
      <c r="B128" s="200" t="s">
        <v>241</v>
      </c>
      <c r="C128" s="217" t="s">
        <v>82</v>
      </c>
      <c r="D128" s="210" t="s">
        <v>16</v>
      </c>
      <c r="E128" s="168">
        <v>45657</v>
      </c>
      <c r="F128" s="171"/>
      <c r="G128" s="50" t="s">
        <v>68</v>
      </c>
      <c r="H128" s="113">
        <f>H129+H130+H131+H132</f>
        <v>2337.6999999999998</v>
      </c>
      <c r="I128" s="113">
        <f>I129+I130+I131+I132</f>
        <v>979.9</v>
      </c>
      <c r="J128" s="14"/>
    </row>
    <row r="129" spans="1:10" s="40" customFormat="1" ht="30" customHeight="1" x14ac:dyDescent="0.25">
      <c r="A129" s="214"/>
      <c r="B129" s="216"/>
      <c r="C129" s="218"/>
      <c r="D129" s="212"/>
      <c r="E129" s="220"/>
      <c r="F129" s="181"/>
      <c r="G129" s="50" t="s">
        <v>13</v>
      </c>
      <c r="H129" s="113">
        <v>0</v>
      </c>
      <c r="I129" s="113">
        <v>0</v>
      </c>
      <c r="J129" s="14"/>
    </row>
    <row r="130" spans="1:10" ht="30" customHeight="1" outlineLevel="1" x14ac:dyDescent="0.25">
      <c r="A130" s="214"/>
      <c r="B130" s="216"/>
      <c r="C130" s="218"/>
      <c r="D130" s="212"/>
      <c r="E130" s="220"/>
      <c r="F130" s="181"/>
      <c r="G130" s="80" t="s">
        <v>14</v>
      </c>
      <c r="H130" s="120">
        <v>2337.6999999999998</v>
      </c>
      <c r="I130" s="120">
        <v>979.9</v>
      </c>
    </row>
    <row r="131" spans="1:10" s="40" customFormat="1" ht="30" customHeight="1" outlineLevel="1" x14ac:dyDescent="0.25">
      <c r="A131" s="214"/>
      <c r="B131" s="216"/>
      <c r="C131" s="218"/>
      <c r="D131" s="212"/>
      <c r="E131" s="220"/>
      <c r="F131" s="181"/>
      <c r="G131" s="97" t="s">
        <v>15</v>
      </c>
      <c r="H131" s="47">
        <v>0</v>
      </c>
      <c r="I131" s="47">
        <v>0</v>
      </c>
      <c r="J131" s="14"/>
    </row>
    <row r="132" spans="1:10" s="40" customFormat="1" ht="33.75" customHeight="1" outlineLevel="1" x14ac:dyDescent="0.25">
      <c r="A132" s="215"/>
      <c r="B132" s="207"/>
      <c r="C132" s="219"/>
      <c r="D132" s="213"/>
      <c r="E132" s="221"/>
      <c r="F132" s="182"/>
      <c r="G132" s="93" t="s">
        <v>194</v>
      </c>
      <c r="H132" s="61">
        <v>0</v>
      </c>
      <c r="I132" s="61">
        <v>0</v>
      </c>
      <c r="J132" s="14"/>
    </row>
    <row r="133" spans="1:10" ht="15" customHeight="1" outlineLevel="1" x14ac:dyDescent="0.25">
      <c r="A133" s="203"/>
      <c r="B133" s="200" t="s">
        <v>242</v>
      </c>
      <c r="C133" s="165" t="s">
        <v>82</v>
      </c>
      <c r="D133" s="210" t="s">
        <v>16</v>
      </c>
      <c r="E133" s="168">
        <v>45657</v>
      </c>
      <c r="F133" s="171"/>
      <c r="G133" s="171" t="s">
        <v>18</v>
      </c>
      <c r="H133" s="171" t="s">
        <v>18</v>
      </c>
      <c r="I133" s="171" t="s">
        <v>18</v>
      </c>
    </row>
    <row r="134" spans="1:10" ht="73.5" customHeight="1" outlineLevel="1" x14ac:dyDescent="0.25">
      <c r="A134" s="259"/>
      <c r="B134" s="202"/>
      <c r="C134" s="167"/>
      <c r="D134" s="229"/>
      <c r="E134" s="170"/>
      <c r="F134" s="173"/>
      <c r="G134" s="182"/>
      <c r="H134" s="182"/>
      <c r="I134" s="182"/>
    </row>
    <row r="135" spans="1:10" ht="24.95" customHeight="1" x14ac:dyDescent="0.25">
      <c r="A135" s="159" t="s">
        <v>74</v>
      </c>
      <c r="B135" s="200" t="s">
        <v>243</v>
      </c>
      <c r="C135" s="171" t="s">
        <v>18</v>
      </c>
      <c r="D135" s="156" t="s">
        <v>93</v>
      </c>
      <c r="E135" s="171" t="s">
        <v>18</v>
      </c>
      <c r="F135" s="171" t="s">
        <v>18</v>
      </c>
      <c r="G135" s="49" t="s">
        <v>68</v>
      </c>
      <c r="H135" s="47">
        <v>0</v>
      </c>
      <c r="I135" s="47">
        <v>0</v>
      </c>
    </row>
    <row r="136" spans="1:10" s="42" customFormat="1" ht="24.95" customHeight="1" x14ac:dyDescent="0.25">
      <c r="A136" s="160"/>
      <c r="B136" s="201"/>
      <c r="C136" s="172"/>
      <c r="D136" s="157"/>
      <c r="E136" s="172"/>
      <c r="F136" s="172"/>
      <c r="G136" s="50" t="s">
        <v>13</v>
      </c>
      <c r="H136" s="47">
        <v>0</v>
      </c>
      <c r="I136" s="47">
        <v>0</v>
      </c>
      <c r="J136" s="14"/>
    </row>
    <row r="137" spans="1:10" s="42" customFormat="1" ht="24.95" customHeight="1" x14ac:dyDescent="0.25">
      <c r="A137" s="160"/>
      <c r="B137" s="201"/>
      <c r="C137" s="172"/>
      <c r="D137" s="157"/>
      <c r="E137" s="172"/>
      <c r="F137" s="172"/>
      <c r="G137" s="50" t="s">
        <v>14</v>
      </c>
      <c r="H137" s="47">
        <v>0</v>
      </c>
      <c r="I137" s="47">
        <v>0</v>
      </c>
      <c r="J137" s="14"/>
    </row>
    <row r="138" spans="1:10" ht="24.95" customHeight="1" x14ac:dyDescent="0.25">
      <c r="A138" s="160"/>
      <c r="B138" s="201"/>
      <c r="C138" s="172"/>
      <c r="D138" s="157"/>
      <c r="E138" s="172"/>
      <c r="F138" s="172"/>
      <c r="G138" s="50" t="s">
        <v>15</v>
      </c>
      <c r="H138" s="47">
        <v>0</v>
      </c>
      <c r="I138" s="47">
        <v>0</v>
      </c>
    </row>
    <row r="139" spans="1:10" ht="24.95" customHeight="1" x14ac:dyDescent="0.25">
      <c r="A139" s="161"/>
      <c r="B139" s="202"/>
      <c r="C139" s="173"/>
      <c r="D139" s="158"/>
      <c r="E139" s="173"/>
      <c r="F139" s="173"/>
      <c r="G139" s="126" t="s">
        <v>194</v>
      </c>
      <c r="H139" s="47">
        <v>0</v>
      </c>
      <c r="I139" s="47">
        <v>0</v>
      </c>
    </row>
    <row r="140" spans="1:10" ht="24.95" customHeight="1" outlineLevel="1" x14ac:dyDescent="0.25">
      <c r="A140" s="199" t="s">
        <v>75</v>
      </c>
      <c r="B140" s="200" t="s">
        <v>244</v>
      </c>
      <c r="C140" s="165" t="s">
        <v>82</v>
      </c>
      <c r="D140" s="237" t="s">
        <v>109</v>
      </c>
      <c r="E140" s="168">
        <v>45657</v>
      </c>
      <c r="F140" s="239"/>
      <c r="G140" s="49" t="s">
        <v>68</v>
      </c>
      <c r="H140" s="47">
        <v>0</v>
      </c>
      <c r="I140" s="47">
        <v>0</v>
      </c>
    </row>
    <row r="141" spans="1:10" ht="24.95" customHeight="1" outlineLevel="1" x14ac:dyDescent="0.25">
      <c r="A141" s="199"/>
      <c r="B141" s="201"/>
      <c r="C141" s="166"/>
      <c r="D141" s="237"/>
      <c r="E141" s="172"/>
      <c r="F141" s="239"/>
      <c r="G141" s="50" t="s">
        <v>13</v>
      </c>
      <c r="H141" s="47">
        <v>0</v>
      </c>
      <c r="I141" s="47">
        <v>0</v>
      </c>
    </row>
    <row r="142" spans="1:10" ht="24.95" customHeight="1" outlineLevel="1" x14ac:dyDescent="0.25">
      <c r="A142" s="199"/>
      <c r="B142" s="201"/>
      <c r="C142" s="166"/>
      <c r="D142" s="237"/>
      <c r="E142" s="172"/>
      <c r="F142" s="239"/>
      <c r="G142" s="50" t="s">
        <v>14</v>
      </c>
      <c r="H142" s="47">
        <v>0</v>
      </c>
      <c r="I142" s="47">
        <v>0</v>
      </c>
    </row>
    <row r="143" spans="1:10" ht="24.95" customHeight="1" outlineLevel="1" x14ac:dyDescent="0.25">
      <c r="A143" s="199"/>
      <c r="B143" s="201"/>
      <c r="C143" s="166"/>
      <c r="D143" s="237"/>
      <c r="E143" s="172"/>
      <c r="F143" s="239"/>
      <c r="G143" s="50" t="s">
        <v>15</v>
      </c>
      <c r="H143" s="47">
        <v>0</v>
      </c>
      <c r="I143" s="47">
        <v>0</v>
      </c>
    </row>
    <row r="144" spans="1:10" ht="24.95" customHeight="1" outlineLevel="1" x14ac:dyDescent="0.25">
      <c r="A144" s="199"/>
      <c r="B144" s="202"/>
      <c r="C144" s="167"/>
      <c r="D144" s="237"/>
      <c r="E144" s="173"/>
      <c r="F144" s="239"/>
      <c r="G144" s="126" t="s">
        <v>194</v>
      </c>
      <c r="H144" s="47">
        <v>0</v>
      </c>
      <c r="I144" s="47">
        <v>0</v>
      </c>
    </row>
    <row r="145" spans="1:11" ht="15" customHeight="1" outlineLevel="1" x14ac:dyDescent="0.25">
      <c r="A145" s="199"/>
      <c r="B145" s="200" t="s">
        <v>245</v>
      </c>
      <c r="C145" s="165" t="s">
        <v>28</v>
      </c>
      <c r="D145" s="237" t="s">
        <v>83</v>
      </c>
      <c r="E145" s="165" t="s">
        <v>103</v>
      </c>
      <c r="F145" s="252" t="s">
        <v>385</v>
      </c>
      <c r="G145" s="171" t="s">
        <v>18</v>
      </c>
      <c r="H145" s="171" t="s">
        <v>18</v>
      </c>
      <c r="I145" s="171" t="s">
        <v>18</v>
      </c>
    </row>
    <row r="146" spans="1:11" ht="72" customHeight="1" outlineLevel="1" x14ac:dyDescent="0.25">
      <c r="A146" s="199"/>
      <c r="B146" s="202"/>
      <c r="C146" s="167"/>
      <c r="D146" s="237"/>
      <c r="E146" s="167"/>
      <c r="F146" s="207"/>
      <c r="G146" s="182"/>
      <c r="H146" s="182"/>
      <c r="I146" s="182"/>
    </row>
    <row r="147" spans="1:11" ht="24.95" customHeight="1" x14ac:dyDescent="0.25">
      <c r="A147" s="159" t="s">
        <v>76</v>
      </c>
      <c r="B147" s="200" t="s">
        <v>246</v>
      </c>
      <c r="C147" s="171" t="s">
        <v>18</v>
      </c>
      <c r="D147" s="156" t="s">
        <v>92</v>
      </c>
      <c r="E147" s="171" t="s">
        <v>18</v>
      </c>
      <c r="F147" s="171" t="s">
        <v>18</v>
      </c>
      <c r="G147" s="45" t="s">
        <v>68</v>
      </c>
      <c r="H147" s="29">
        <f>H149+H150+H148+H151</f>
        <v>3600</v>
      </c>
      <c r="I147" s="29">
        <f>I149+I150+I148+I151</f>
        <v>2128.5</v>
      </c>
      <c r="K147" s="19"/>
    </row>
    <row r="148" spans="1:11" s="42" customFormat="1" ht="24.95" customHeight="1" x14ac:dyDescent="0.25">
      <c r="A148" s="160"/>
      <c r="B148" s="201"/>
      <c r="C148" s="172"/>
      <c r="D148" s="157"/>
      <c r="E148" s="172"/>
      <c r="F148" s="172"/>
      <c r="G148" s="46" t="s">
        <v>13</v>
      </c>
      <c r="H148" s="120">
        <v>0</v>
      </c>
      <c r="I148" s="120">
        <v>0</v>
      </c>
      <c r="J148" s="14"/>
      <c r="K148" s="19"/>
    </row>
    <row r="149" spans="1:11" ht="24.95" customHeight="1" x14ac:dyDescent="0.25">
      <c r="A149" s="242"/>
      <c r="B149" s="201"/>
      <c r="C149" s="181"/>
      <c r="D149" s="187"/>
      <c r="E149" s="181"/>
      <c r="F149" s="181"/>
      <c r="G149" s="50" t="s">
        <v>14</v>
      </c>
      <c r="H149" s="120">
        <v>0</v>
      </c>
      <c r="I149" s="113">
        <v>0</v>
      </c>
      <c r="K149" s="19"/>
    </row>
    <row r="150" spans="1:11" ht="24.95" customHeight="1" x14ac:dyDescent="0.25">
      <c r="A150" s="242"/>
      <c r="B150" s="201"/>
      <c r="C150" s="181"/>
      <c r="D150" s="187"/>
      <c r="E150" s="181"/>
      <c r="F150" s="181"/>
      <c r="G150" s="50" t="s">
        <v>15</v>
      </c>
      <c r="H150" s="120">
        <v>3600</v>
      </c>
      <c r="I150" s="113">
        <f>I152</f>
        <v>2128.5</v>
      </c>
      <c r="K150" s="19"/>
    </row>
    <row r="151" spans="1:11" s="42" customFormat="1" ht="24.95" customHeight="1" x14ac:dyDescent="0.25">
      <c r="A151" s="222"/>
      <c r="B151" s="207"/>
      <c r="C151" s="182"/>
      <c r="D151" s="188"/>
      <c r="E151" s="182"/>
      <c r="F151" s="182"/>
      <c r="G151" s="49" t="s">
        <v>194</v>
      </c>
      <c r="H151" s="120">
        <v>0</v>
      </c>
      <c r="I151" s="113">
        <v>0</v>
      </c>
      <c r="J151" s="14"/>
      <c r="K151" s="19"/>
    </row>
    <row r="152" spans="1:11" ht="22.5" customHeight="1" outlineLevel="1" x14ac:dyDescent="0.25">
      <c r="A152" s="203" t="s">
        <v>77</v>
      </c>
      <c r="B152" s="162" t="s">
        <v>247</v>
      </c>
      <c r="C152" s="165" t="s">
        <v>82</v>
      </c>
      <c r="D152" s="156" t="s">
        <v>133</v>
      </c>
      <c r="E152" s="227">
        <v>45657</v>
      </c>
      <c r="F152" s="171"/>
      <c r="G152" s="210" t="s">
        <v>68</v>
      </c>
      <c r="H152" s="268">
        <v>3600</v>
      </c>
      <c r="I152" s="240">
        <v>2128.5</v>
      </c>
    </row>
    <row r="153" spans="1:11" ht="8.25" customHeight="1" outlineLevel="1" x14ac:dyDescent="0.25">
      <c r="A153" s="204"/>
      <c r="B153" s="163"/>
      <c r="C153" s="166"/>
      <c r="D153" s="157"/>
      <c r="E153" s="166"/>
      <c r="F153" s="172"/>
      <c r="G153" s="282"/>
      <c r="H153" s="269"/>
      <c r="I153" s="269"/>
    </row>
    <row r="154" spans="1:11" ht="31.5" customHeight="1" outlineLevel="1" x14ac:dyDescent="0.25">
      <c r="A154" s="204"/>
      <c r="B154" s="163"/>
      <c r="C154" s="166"/>
      <c r="D154" s="157"/>
      <c r="E154" s="166"/>
      <c r="F154" s="172"/>
      <c r="G154" s="282"/>
      <c r="H154" s="269"/>
      <c r="I154" s="269"/>
    </row>
    <row r="155" spans="1:11" ht="6" customHeight="1" outlineLevel="1" x14ac:dyDescent="0.25">
      <c r="A155" s="259"/>
      <c r="B155" s="163"/>
      <c r="C155" s="167"/>
      <c r="D155" s="157"/>
      <c r="E155" s="116"/>
      <c r="F155" s="36"/>
      <c r="G155" s="118"/>
      <c r="H155" s="51"/>
      <c r="I155" s="272"/>
    </row>
    <row r="156" spans="1:11" s="42" customFormat="1" ht="24.95" customHeight="1" x14ac:dyDescent="0.25">
      <c r="A156" s="141"/>
      <c r="B156" s="163"/>
      <c r="C156" s="140"/>
      <c r="D156" s="157"/>
      <c r="E156" s="152"/>
      <c r="F156" s="153"/>
      <c r="G156" s="46" t="s">
        <v>13</v>
      </c>
      <c r="H156" s="147">
        <v>0</v>
      </c>
      <c r="I156" s="147">
        <v>0</v>
      </c>
      <c r="J156" s="14"/>
      <c r="K156" s="19"/>
    </row>
    <row r="157" spans="1:11" s="42" customFormat="1" ht="24.95" customHeight="1" x14ac:dyDescent="0.25">
      <c r="A157" s="141"/>
      <c r="B157" s="163"/>
      <c r="C157" s="140"/>
      <c r="D157" s="157"/>
      <c r="E157" s="152"/>
      <c r="F157" s="153"/>
      <c r="G157" s="50" t="s">
        <v>14</v>
      </c>
      <c r="H157" s="147">
        <v>0</v>
      </c>
      <c r="I157" s="151">
        <v>0</v>
      </c>
      <c r="J157" s="14"/>
      <c r="K157" s="19"/>
    </row>
    <row r="158" spans="1:11" s="42" customFormat="1" ht="24.95" customHeight="1" x14ac:dyDescent="0.25">
      <c r="A158" s="141"/>
      <c r="B158" s="163"/>
      <c r="C158" s="140"/>
      <c r="D158" s="157"/>
      <c r="E158" s="152"/>
      <c r="F158" s="153"/>
      <c r="G158" s="50" t="s">
        <v>15</v>
      </c>
      <c r="H158" s="147">
        <v>3600</v>
      </c>
      <c r="I158" s="151">
        <v>2128.5</v>
      </c>
      <c r="J158" s="14"/>
      <c r="K158" s="19"/>
    </row>
    <row r="159" spans="1:11" s="42" customFormat="1" ht="24.95" customHeight="1" x14ac:dyDescent="0.25">
      <c r="A159" s="141"/>
      <c r="B159" s="164"/>
      <c r="C159" s="140"/>
      <c r="D159" s="158"/>
      <c r="E159" s="152"/>
      <c r="F159" s="153"/>
      <c r="G159" s="49" t="s">
        <v>194</v>
      </c>
      <c r="H159" s="147">
        <v>0</v>
      </c>
      <c r="I159" s="151">
        <v>0</v>
      </c>
      <c r="J159" s="14"/>
      <c r="K159" s="19"/>
    </row>
    <row r="160" spans="1:11" ht="15" customHeight="1" outlineLevel="1" x14ac:dyDescent="0.25">
      <c r="A160" s="223"/>
      <c r="B160" s="223" t="s">
        <v>248</v>
      </c>
      <c r="C160" s="165" t="s">
        <v>28</v>
      </c>
      <c r="D160" s="210" t="s">
        <v>134</v>
      </c>
      <c r="E160" s="165" t="s">
        <v>27</v>
      </c>
      <c r="F160" s="256" t="s">
        <v>386</v>
      </c>
      <c r="G160" s="171" t="s">
        <v>18</v>
      </c>
      <c r="H160" s="171" t="s">
        <v>18</v>
      </c>
      <c r="I160" s="171" t="s">
        <v>18</v>
      </c>
    </row>
    <row r="161" spans="1:10" ht="117.75" customHeight="1" outlineLevel="1" x14ac:dyDescent="0.25">
      <c r="A161" s="229"/>
      <c r="B161" s="225"/>
      <c r="C161" s="167"/>
      <c r="D161" s="258"/>
      <c r="E161" s="167"/>
      <c r="F161" s="257"/>
      <c r="G161" s="182"/>
      <c r="H161" s="182"/>
      <c r="I161" s="182"/>
    </row>
    <row r="162" spans="1:10" ht="15" customHeight="1" outlineLevel="1" x14ac:dyDescent="0.25">
      <c r="A162" s="199"/>
      <c r="B162" s="200" t="s">
        <v>249</v>
      </c>
      <c r="C162" s="165" t="s">
        <v>82</v>
      </c>
      <c r="D162" s="237" t="s">
        <v>16</v>
      </c>
      <c r="E162" s="168">
        <v>45657</v>
      </c>
      <c r="F162" s="239"/>
      <c r="G162" s="171" t="s">
        <v>18</v>
      </c>
      <c r="H162" s="171" t="s">
        <v>18</v>
      </c>
      <c r="I162" s="171" t="s">
        <v>18</v>
      </c>
    </row>
    <row r="163" spans="1:10" ht="130.5" customHeight="1" outlineLevel="1" x14ac:dyDescent="0.25">
      <c r="A163" s="199"/>
      <c r="B163" s="202"/>
      <c r="C163" s="167"/>
      <c r="D163" s="237"/>
      <c r="E163" s="173"/>
      <c r="F163" s="239"/>
      <c r="G163" s="182"/>
      <c r="H163" s="182"/>
      <c r="I163" s="182"/>
    </row>
    <row r="164" spans="1:10" ht="24.95" customHeight="1" outlineLevel="1" x14ac:dyDescent="0.25">
      <c r="A164" s="159" t="s">
        <v>37</v>
      </c>
      <c r="B164" s="200" t="s">
        <v>250</v>
      </c>
      <c r="C164" s="165" t="s">
        <v>18</v>
      </c>
      <c r="D164" s="210" t="s">
        <v>102</v>
      </c>
      <c r="E164" s="171" t="s">
        <v>18</v>
      </c>
      <c r="F164" s="171" t="s">
        <v>18</v>
      </c>
      <c r="G164" s="45" t="s">
        <v>68</v>
      </c>
      <c r="H164" s="121">
        <f>H167+H166</f>
        <v>2796.7</v>
      </c>
      <c r="I164" s="121">
        <f>I167+I166</f>
        <v>2796.7</v>
      </c>
    </row>
    <row r="165" spans="1:10" s="42" customFormat="1" ht="24.95" customHeight="1" outlineLevel="1" x14ac:dyDescent="0.25">
      <c r="A165" s="160"/>
      <c r="B165" s="201"/>
      <c r="C165" s="166"/>
      <c r="D165" s="211"/>
      <c r="E165" s="172"/>
      <c r="F165" s="172"/>
      <c r="G165" s="46" t="s">
        <v>13</v>
      </c>
      <c r="H165" s="121">
        <v>0</v>
      </c>
      <c r="I165" s="121">
        <v>0</v>
      </c>
      <c r="J165" s="14"/>
    </row>
    <row r="166" spans="1:10" ht="24.95" customHeight="1" outlineLevel="1" x14ac:dyDescent="0.25">
      <c r="A166" s="214"/>
      <c r="B166" s="201"/>
      <c r="C166" s="208"/>
      <c r="D166" s="212"/>
      <c r="E166" s="181"/>
      <c r="F166" s="181"/>
      <c r="G166" s="50" t="s">
        <v>14</v>
      </c>
      <c r="H166" s="121">
        <v>1600</v>
      </c>
      <c r="I166" s="121">
        <f>I171</f>
        <v>1600</v>
      </c>
    </row>
    <row r="167" spans="1:10" ht="24.95" customHeight="1" outlineLevel="1" x14ac:dyDescent="0.25">
      <c r="A167" s="214"/>
      <c r="B167" s="201"/>
      <c r="C167" s="208"/>
      <c r="D167" s="212"/>
      <c r="E167" s="181"/>
      <c r="F167" s="181"/>
      <c r="G167" s="50" t="s">
        <v>15</v>
      </c>
      <c r="H167" s="121">
        <f>H172+H175</f>
        <v>1196.7</v>
      </c>
      <c r="I167" s="121">
        <f>I172+I175</f>
        <v>1196.7</v>
      </c>
    </row>
    <row r="168" spans="1:10" s="42" customFormat="1" ht="24.95" customHeight="1" outlineLevel="1" x14ac:dyDescent="0.25">
      <c r="A168" s="215"/>
      <c r="B168" s="207"/>
      <c r="C168" s="209"/>
      <c r="D168" s="213"/>
      <c r="E168" s="182"/>
      <c r="F168" s="182"/>
      <c r="G168" s="50" t="s">
        <v>194</v>
      </c>
      <c r="H168" s="121">
        <v>0</v>
      </c>
      <c r="I168" s="121">
        <v>0</v>
      </c>
      <c r="J168" s="14"/>
    </row>
    <row r="169" spans="1:10" ht="24.95" customHeight="1" outlineLevel="1" x14ac:dyDescent="0.25">
      <c r="A169" s="260" t="s">
        <v>167</v>
      </c>
      <c r="B169" s="252" t="s">
        <v>201</v>
      </c>
      <c r="C169" s="230" t="s">
        <v>82</v>
      </c>
      <c r="D169" s="262" t="s">
        <v>150</v>
      </c>
      <c r="E169" s="183">
        <v>45657</v>
      </c>
      <c r="F169" s="180"/>
      <c r="G169" s="97" t="s">
        <v>68</v>
      </c>
      <c r="H169" s="29">
        <f>H171+H172</f>
        <v>1777.8</v>
      </c>
      <c r="I169" s="29">
        <f>I171+I172</f>
        <v>1777.8</v>
      </c>
    </row>
    <row r="170" spans="1:10" s="42" customFormat="1" ht="24.95" customHeight="1" outlineLevel="1" x14ac:dyDescent="0.25">
      <c r="A170" s="261"/>
      <c r="B170" s="216"/>
      <c r="C170" s="208"/>
      <c r="D170" s="212"/>
      <c r="E170" s="184"/>
      <c r="F170" s="181"/>
      <c r="G170" s="97" t="s">
        <v>13</v>
      </c>
      <c r="H170" s="29">
        <v>0</v>
      </c>
      <c r="I170" s="121">
        <v>0</v>
      </c>
      <c r="J170" s="14"/>
    </row>
    <row r="171" spans="1:10" ht="24.95" customHeight="1" outlineLevel="1" x14ac:dyDescent="0.25">
      <c r="A171" s="261"/>
      <c r="B171" s="216"/>
      <c r="C171" s="208"/>
      <c r="D171" s="212"/>
      <c r="E171" s="181"/>
      <c r="F171" s="181"/>
      <c r="G171" s="45" t="s">
        <v>14</v>
      </c>
      <c r="H171" s="29">
        <v>1600</v>
      </c>
      <c r="I171" s="29">
        <v>1600</v>
      </c>
    </row>
    <row r="172" spans="1:10" ht="24.95" customHeight="1" outlineLevel="1" x14ac:dyDescent="0.25">
      <c r="A172" s="261"/>
      <c r="B172" s="216"/>
      <c r="C172" s="208"/>
      <c r="D172" s="212"/>
      <c r="E172" s="181"/>
      <c r="F172" s="181"/>
      <c r="G172" s="45" t="s">
        <v>15</v>
      </c>
      <c r="H172" s="29">
        <v>177.8</v>
      </c>
      <c r="I172" s="29">
        <v>177.8</v>
      </c>
    </row>
    <row r="173" spans="1:10" s="42" customFormat="1" ht="24.95" customHeight="1" outlineLevel="1" x14ac:dyDescent="0.25">
      <c r="A173" s="215"/>
      <c r="B173" s="207"/>
      <c r="C173" s="209"/>
      <c r="D173" s="213"/>
      <c r="E173" s="182"/>
      <c r="F173" s="182"/>
      <c r="G173" s="45" t="s">
        <v>194</v>
      </c>
      <c r="H173" s="29">
        <v>0</v>
      </c>
      <c r="I173" s="29">
        <v>0</v>
      </c>
      <c r="J173" s="14"/>
    </row>
    <row r="174" spans="1:10" ht="87.75" customHeight="1" outlineLevel="1" x14ac:dyDescent="0.25">
      <c r="A174" s="52"/>
      <c r="B174" s="32" t="s">
        <v>202</v>
      </c>
      <c r="C174" s="99" t="s">
        <v>82</v>
      </c>
      <c r="D174" s="31" t="s">
        <v>150</v>
      </c>
      <c r="E174" s="37">
        <v>45657</v>
      </c>
      <c r="F174" s="38"/>
      <c r="G174" s="99" t="s">
        <v>18</v>
      </c>
      <c r="H174" s="99" t="s">
        <v>18</v>
      </c>
      <c r="I174" s="99" t="s">
        <v>18</v>
      </c>
    </row>
    <row r="175" spans="1:10" ht="31.5" customHeight="1" outlineLevel="1" x14ac:dyDescent="0.25">
      <c r="A175" s="174" t="s">
        <v>168</v>
      </c>
      <c r="B175" s="189" t="s">
        <v>203</v>
      </c>
      <c r="C175" s="165" t="s">
        <v>82</v>
      </c>
      <c r="D175" s="186" t="s">
        <v>150</v>
      </c>
      <c r="E175" s="183">
        <v>45657</v>
      </c>
      <c r="F175" s="180"/>
      <c r="G175" s="45" t="s">
        <v>68</v>
      </c>
      <c r="H175" s="29">
        <v>1018.9</v>
      </c>
      <c r="I175" s="29">
        <v>1018.9</v>
      </c>
    </row>
    <row r="176" spans="1:10" s="42" customFormat="1" ht="24.95" customHeight="1" outlineLevel="1" x14ac:dyDescent="0.25">
      <c r="A176" s="174"/>
      <c r="B176" s="189"/>
      <c r="C176" s="166"/>
      <c r="D176" s="187"/>
      <c r="E176" s="184"/>
      <c r="F176" s="181"/>
      <c r="G176" s="146" t="s">
        <v>13</v>
      </c>
      <c r="H176" s="29">
        <v>0</v>
      </c>
      <c r="I176" s="154">
        <v>0</v>
      </c>
      <c r="J176" s="14"/>
    </row>
    <row r="177" spans="1:10" s="42" customFormat="1" ht="24.95" customHeight="1" outlineLevel="1" x14ac:dyDescent="0.25">
      <c r="A177" s="174"/>
      <c r="B177" s="189"/>
      <c r="C177" s="166"/>
      <c r="D177" s="187"/>
      <c r="E177" s="184"/>
      <c r="F177" s="181"/>
      <c r="G177" s="45" t="s">
        <v>14</v>
      </c>
      <c r="H177" s="29">
        <v>0</v>
      </c>
      <c r="I177" s="29">
        <v>0</v>
      </c>
      <c r="J177" s="14"/>
    </row>
    <row r="178" spans="1:10" s="42" customFormat="1" ht="24.95" customHeight="1" outlineLevel="1" x14ac:dyDescent="0.25">
      <c r="A178" s="174"/>
      <c r="B178" s="189"/>
      <c r="C178" s="166"/>
      <c r="D178" s="187"/>
      <c r="E178" s="184"/>
      <c r="F178" s="181"/>
      <c r="G178" s="45" t="s">
        <v>15</v>
      </c>
      <c r="H178" s="29">
        <v>1018.9</v>
      </c>
      <c r="I178" s="29">
        <v>1018.9</v>
      </c>
      <c r="J178" s="14"/>
    </row>
    <row r="179" spans="1:10" s="42" customFormat="1" ht="24.95" customHeight="1" outlineLevel="1" x14ac:dyDescent="0.25">
      <c r="A179" s="174"/>
      <c r="B179" s="189"/>
      <c r="C179" s="167"/>
      <c r="D179" s="188"/>
      <c r="E179" s="185"/>
      <c r="F179" s="182"/>
      <c r="G179" s="45" t="s">
        <v>194</v>
      </c>
      <c r="H179" s="29">
        <v>0</v>
      </c>
      <c r="I179" s="29">
        <v>0</v>
      </c>
      <c r="J179" s="14"/>
    </row>
    <row r="180" spans="1:10" ht="87" customHeight="1" outlineLevel="1" x14ac:dyDescent="0.25">
      <c r="A180" s="106"/>
      <c r="B180" s="108" t="s">
        <v>204</v>
      </c>
      <c r="C180" s="99" t="s">
        <v>82</v>
      </c>
      <c r="D180" s="31" t="s">
        <v>150</v>
      </c>
      <c r="E180" s="37">
        <v>45657</v>
      </c>
      <c r="F180" s="38"/>
      <c r="G180" s="99" t="s">
        <v>18</v>
      </c>
      <c r="H180" s="99" t="s">
        <v>18</v>
      </c>
      <c r="I180" s="99" t="s">
        <v>18</v>
      </c>
    </row>
    <row r="181" spans="1:10" ht="24.95" customHeight="1" x14ac:dyDescent="0.25">
      <c r="A181" s="159" t="s">
        <v>38</v>
      </c>
      <c r="B181" s="200" t="s">
        <v>205</v>
      </c>
      <c r="C181" s="165" t="s">
        <v>18</v>
      </c>
      <c r="D181" s="156" t="s">
        <v>93</v>
      </c>
      <c r="E181" s="165" t="s">
        <v>18</v>
      </c>
      <c r="F181" s="165" t="s">
        <v>18</v>
      </c>
      <c r="G181" s="97" t="s">
        <v>68</v>
      </c>
      <c r="H181" s="47">
        <v>0</v>
      </c>
      <c r="I181" s="47">
        <v>0</v>
      </c>
    </row>
    <row r="182" spans="1:10" s="42" customFormat="1" ht="24.95" customHeight="1" x14ac:dyDescent="0.25">
      <c r="A182" s="160"/>
      <c r="B182" s="201"/>
      <c r="C182" s="166"/>
      <c r="D182" s="157"/>
      <c r="E182" s="166"/>
      <c r="F182" s="166"/>
      <c r="G182" s="97" t="s">
        <v>13</v>
      </c>
      <c r="H182" s="47">
        <v>0</v>
      </c>
      <c r="I182" s="47">
        <v>0</v>
      </c>
      <c r="J182" s="14"/>
    </row>
    <row r="183" spans="1:10" ht="24.95" customHeight="1" x14ac:dyDescent="0.25">
      <c r="A183" s="160"/>
      <c r="B183" s="201"/>
      <c r="C183" s="166"/>
      <c r="D183" s="157"/>
      <c r="E183" s="166"/>
      <c r="F183" s="166"/>
      <c r="G183" s="45" t="s">
        <v>14</v>
      </c>
      <c r="H183" s="47">
        <v>0</v>
      </c>
      <c r="I183" s="47">
        <v>0</v>
      </c>
    </row>
    <row r="184" spans="1:10" ht="24.95" customHeight="1" x14ac:dyDescent="0.25">
      <c r="A184" s="160"/>
      <c r="B184" s="201"/>
      <c r="C184" s="166"/>
      <c r="D184" s="157"/>
      <c r="E184" s="166"/>
      <c r="F184" s="166"/>
      <c r="G184" s="45" t="s">
        <v>15</v>
      </c>
      <c r="H184" s="47">
        <v>0</v>
      </c>
      <c r="I184" s="47">
        <v>0</v>
      </c>
    </row>
    <row r="185" spans="1:10" s="42" customFormat="1" ht="24.95" customHeight="1" x14ac:dyDescent="0.25">
      <c r="A185" s="222"/>
      <c r="B185" s="207"/>
      <c r="C185" s="209"/>
      <c r="D185" s="188"/>
      <c r="E185" s="209"/>
      <c r="F185" s="209"/>
      <c r="G185" s="45" t="s">
        <v>194</v>
      </c>
      <c r="H185" s="47">
        <v>0</v>
      </c>
      <c r="I185" s="47">
        <v>0</v>
      </c>
      <c r="J185" s="14"/>
    </row>
    <row r="186" spans="1:10" ht="24.95" customHeight="1" outlineLevel="1" x14ac:dyDescent="0.25">
      <c r="A186" s="199" t="s">
        <v>39</v>
      </c>
      <c r="B186" s="200" t="s">
        <v>251</v>
      </c>
      <c r="C186" s="165" t="s">
        <v>82</v>
      </c>
      <c r="D186" s="237" t="s">
        <v>109</v>
      </c>
      <c r="E186" s="168">
        <v>45657</v>
      </c>
      <c r="F186" s="236"/>
      <c r="G186" s="97" t="s">
        <v>68</v>
      </c>
      <c r="H186" s="47">
        <v>0</v>
      </c>
      <c r="I186" s="47">
        <v>0</v>
      </c>
    </row>
    <row r="187" spans="1:10" ht="24.95" customHeight="1" outlineLevel="1" x14ac:dyDescent="0.25">
      <c r="A187" s="199"/>
      <c r="B187" s="201"/>
      <c r="C187" s="166"/>
      <c r="D187" s="237"/>
      <c r="E187" s="172"/>
      <c r="F187" s="236"/>
      <c r="G187" s="97" t="s">
        <v>13</v>
      </c>
      <c r="H187" s="47">
        <v>0</v>
      </c>
      <c r="I187" s="47">
        <v>0</v>
      </c>
    </row>
    <row r="188" spans="1:10" ht="24.95" customHeight="1" outlineLevel="1" x14ac:dyDescent="0.25">
      <c r="A188" s="199"/>
      <c r="B188" s="201"/>
      <c r="C188" s="166"/>
      <c r="D188" s="237"/>
      <c r="E188" s="172"/>
      <c r="F188" s="236"/>
      <c r="G188" s="45" t="s">
        <v>14</v>
      </c>
      <c r="H188" s="47">
        <v>0</v>
      </c>
      <c r="I188" s="47">
        <v>0</v>
      </c>
    </row>
    <row r="189" spans="1:10" ht="24.95" customHeight="1" outlineLevel="1" x14ac:dyDescent="0.25">
      <c r="A189" s="199"/>
      <c r="B189" s="201"/>
      <c r="C189" s="166"/>
      <c r="D189" s="237"/>
      <c r="E189" s="172"/>
      <c r="F189" s="236"/>
      <c r="G189" s="45" t="s">
        <v>15</v>
      </c>
      <c r="H189" s="47">
        <v>0</v>
      </c>
      <c r="I189" s="47">
        <v>0</v>
      </c>
    </row>
    <row r="190" spans="1:10" ht="25.5" customHeight="1" outlineLevel="1" x14ac:dyDescent="0.25">
      <c r="A190" s="199"/>
      <c r="B190" s="202"/>
      <c r="C190" s="167"/>
      <c r="D190" s="237"/>
      <c r="E190" s="173"/>
      <c r="F190" s="236"/>
      <c r="G190" s="45" t="s">
        <v>194</v>
      </c>
      <c r="H190" s="47">
        <v>0</v>
      </c>
      <c r="I190" s="47">
        <v>0</v>
      </c>
    </row>
    <row r="191" spans="1:10" ht="15" customHeight="1" outlineLevel="1" x14ac:dyDescent="0.25">
      <c r="A191" s="199"/>
      <c r="B191" s="200" t="s">
        <v>252</v>
      </c>
      <c r="C191" s="165" t="s">
        <v>82</v>
      </c>
      <c r="D191" s="210" t="s">
        <v>109</v>
      </c>
      <c r="E191" s="168">
        <v>45657</v>
      </c>
      <c r="F191" s="265"/>
      <c r="G191" s="171" t="s">
        <v>18</v>
      </c>
      <c r="H191" s="171" t="s">
        <v>18</v>
      </c>
      <c r="I191" s="171" t="s">
        <v>18</v>
      </c>
    </row>
    <row r="192" spans="1:10" ht="50.25" customHeight="1" outlineLevel="1" x14ac:dyDescent="0.25">
      <c r="A192" s="199"/>
      <c r="B192" s="202"/>
      <c r="C192" s="167"/>
      <c r="D192" s="229"/>
      <c r="E192" s="173"/>
      <c r="F192" s="265"/>
      <c r="G192" s="173"/>
      <c r="H192" s="173"/>
      <c r="I192" s="173"/>
    </row>
    <row r="193" spans="1:10" ht="24.95" customHeight="1" outlineLevel="1" x14ac:dyDescent="0.25">
      <c r="A193" s="199" t="s">
        <v>40</v>
      </c>
      <c r="B193" s="200" t="s">
        <v>253</v>
      </c>
      <c r="C193" s="165" t="s">
        <v>82</v>
      </c>
      <c r="D193" s="237" t="s">
        <v>109</v>
      </c>
      <c r="E193" s="168">
        <v>45657</v>
      </c>
      <c r="F193" s="236"/>
      <c r="G193" s="97" t="s">
        <v>68</v>
      </c>
      <c r="H193" s="47">
        <v>0</v>
      </c>
      <c r="I193" s="47">
        <v>0</v>
      </c>
    </row>
    <row r="194" spans="1:10" ht="24.95" customHeight="1" outlineLevel="1" x14ac:dyDescent="0.25">
      <c r="A194" s="199"/>
      <c r="B194" s="201"/>
      <c r="C194" s="166"/>
      <c r="D194" s="237"/>
      <c r="E194" s="172"/>
      <c r="F194" s="236"/>
      <c r="G194" s="97" t="s">
        <v>13</v>
      </c>
      <c r="H194" s="47">
        <v>0</v>
      </c>
      <c r="I194" s="47">
        <v>0</v>
      </c>
    </row>
    <row r="195" spans="1:10" ht="24.95" customHeight="1" outlineLevel="1" x14ac:dyDescent="0.25">
      <c r="A195" s="199"/>
      <c r="B195" s="201"/>
      <c r="C195" s="166"/>
      <c r="D195" s="237"/>
      <c r="E195" s="172"/>
      <c r="F195" s="236"/>
      <c r="G195" s="45" t="s">
        <v>14</v>
      </c>
      <c r="H195" s="47">
        <v>0</v>
      </c>
      <c r="I195" s="47">
        <v>0</v>
      </c>
    </row>
    <row r="196" spans="1:10" ht="24.95" customHeight="1" outlineLevel="1" x14ac:dyDescent="0.25">
      <c r="A196" s="199"/>
      <c r="B196" s="201"/>
      <c r="C196" s="166"/>
      <c r="D196" s="237"/>
      <c r="E196" s="172"/>
      <c r="F196" s="236"/>
      <c r="G196" s="45" t="s">
        <v>15</v>
      </c>
      <c r="H196" s="47">
        <v>0</v>
      </c>
      <c r="I196" s="47">
        <v>0</v>
      </c>
    </row>
    <row r="197" spans="1:10" ht="27" customHeight="1" outlineLevel="1" x14ac:dyDescent="0.25">
      <c r="A197" s="199"/>
      <c r="B197" s="202"/>
      <c r="C197" s="167"/>
      <c r="D197" s="237"/>
      <c r="E197" s="173"/>
      <c r="F197" s="236"/>
      <c r="G197" s="45" t="s">
        <v>194</v>
      </c>
      <c r="H197" s="47">
        <v>0</v>
      </c>
      <c r="I197" s="47">
        <v>0</v>
      </c>
    </row>
    <row r="198" spans="1:10" ht="15" customHeight="1" outlineLevel="1" x14ac:dyDescent="0.25">
      <c r="A198" s="199"/>
      <c r="B198" s="200" t="s">
        <v>254</v>
      </c>
      <c r="C198" s="165" t="s">
        <v>82</v>
      </c>
      <c r="D198" s="237" t="s">
        <v>109</v>
      </c>
      <c r="E198" s="168">
        <v>45657</v>
      </c>
      <c r="F198" s="236"/>
      <c r="G198" s="171" t="s">
        <v>18</v>
      </c>
      <c r="H198" s="171" t="s">
        <v>18</v>
      </c>
      <c r="I198" s="171" t="s">
        <v>18</v>
      </c>
    </row>
    <row r="199" spans="1:10" ht="48" customHeight="1" outlineLevel="1" x14ac:dyDescent="0.25">
      <c r="A199" s="199"/>
      <c r="B199" s="202"/>
      <c r="C199" s="167"/>
      <c r="D199" s="237"/>
      <c r="E199" s="173"/>
      <c r="F199" s="236"/>
      <c r="G199" s="173"/>
      <c r="H199" s="173"/>
      <c r="I199" s="173"/>
    </row>
    <row r="200" spans="1:10" ht="27" customHeight="1" x14ac:dyDescent="0.25">
      <c r="A200" s="159" t="s">
        <v>41</v>
      </c>
      <c r="B200" s="200" t="s">
        <v>255</v>
      </c>
      <c r="C200" s="165" t="s">
        <v>18</v>
      </c>
      <c r="D200" s="156" t="s">
        <v>93</v>
      </c>
      <c r="E200" s="165" t="s">
        <v>18</v>
      </c>
      <c r="F200" s="165" t="s">
        <v>18</v>
      </c>
      <c r="G200" s="45" t="s">
        <v>68</v>
      </c>
      <c r="H200" s="47">
        <v>0</v>
      </c>
      <c r="I200" s="47">
        <v>0</v>
      </c>
    </row>
    <row r="201" spans="1:10" s="42" customFormat="1" ht="27" customHeight="1" x14ac:dyDescent="0.25">
      <c r="A201" s="160"/>
      <c r="B201" s="201"/>
      <c r="C201" s="166"/>
      <c r="D201" s="157"/>
      <c r="E201" s="166"/>
      <c r="F201" s="166"/>
      <c r="G201" s="46" t="s">
        <v>13</v>
      </c>
      <c r="H201" s="47">
        <v>0</v>
      </c>
      <c r="I201" s="47">
        <v>0</v>
      </c>
      <c r="J201" s="14"/>
    </row>
    <row r="202" spans="1:10" ht="30" customHeight="1" x14ac:dyDescent="0.25">
      <c r="A202" s="160"/>
      <c r="B202" s="201"/>
      <c r="C202" s="166"/>
      <c r="D202" s="157"/>
      <c r="E202" s="166"/>
      <c r="F202" s="166"/>
      <c r="G202" s="46" t="s">
        <v>14</v>
      </c>
      <c r="H202" s="47">
        <v>0</v>
      </c>
      <c r="I202" s="47">
        <v>0</v>
      </c>
    </row>
    <row r="203" spans="1:10" s="42" customFormat="1" ht="30" customHeight="1" x14ac:dyDescent="0.25">
      <c r="A203" s="160"/>
      <c r="B203" s="201"/>
      <c r="C203" s="166"/>
      <c r="D203" s="157"/>
      <c r="E203" s="166"/>
      <c r="F203" s="166"/>
      <c r="G203" s="46" t="s">
        <v>15</v>
      </c>
      <c r="H203" s="47">
        <v>0</v>
      </c>
      <c r="I203" s="47">
        <v>0</v>
      </c>
      <c r="J203" s="14"/>
    </row>
    <row r="204" spans="1:10" ht="30" customHeight="1" x14ac:dyDescent="0.25">
      <c r="A204" s="161"/>
      <c r="B204" s="202"/>
      <c r="C204" s="167"/>
      <c r="D204" s="158"/>
      <c r="E204" s="167"/>
      <c r="F204" s="167"/>
      <c r="G204" s="46" t="s">
        <v>194</v>
      </c>
      <c r="H204" s="47">
        <v>0</v>
      </c>
      <c r="I204" s="47">
        <v>0</v>
      </c>
    </row>
    <row r="205" spans="1:10" ht="24.95" customHeight="1" outlineLevel="1" x14ac:dyDescent="0.25">
      <c r="A205" s="199" t="s">
        <v>42</v>
      </c>
      <c r="B205" s="223" t="s">
        <v>256</v>
      </c>
      <c r="C205" s="165" t="s">
        <v>82</v>
      </c>
      <c r="D205" s="237" t="s">
        <v>109</v>
      </c>
      <c r="E205" s="168">
        <v>45657</v>
      </c>
      <c r="F205" s="236"/>
      <c r="G205" s="45" t="s">
        <v>68</v>
      </c>
      <c r="H205" s="47">
        <v>0</v>
      </c>
      <c r="I205" s="47">
        <v>0</v>
      </c>
    </row>
    <row r="206" spans="1:10" ht="24.95" customHeight="1" outlineLevel="1" x14ac:dyDescent="0.25">
      <c r="A206" s="199"/>
      <c r="B206" s="224"/>
      <c r="C206" s="166"/>
      <c r="D206" s="237"/>
      <c r="E206" s="172"/>
      <c r="F206" s="236"/>
      <c r="G206" s="46" t="s">
        <v>13</v>
      </c>
      <c r="H206" s="47">
        <v>0</v>
      </c>
      <c r="I206" s="47">
        <v>0</v>
      </c>
    </row>
    <row r="207" spans="1:10" ht="24.95" customHeight="1" outlineLevel="1" x14ac:dyDescent="0.25">
      <c r="A207" s="199"/>
      <c r="B207" s="224"/>
      <c r="C207" s="166"/>
      <c r="D207" s="237"/>
      <c r="E207" s="172"/>
      <c r="F207" s="236"/>
      <c r="G207" s="46" t="s">
        <v>14</v>
      </c>
      <c r="H207" s="47">
        <v>0</v>
      </c>
      <c r="I207" s="47">
        <v>0</v>
      </c>
    </row>
    <row r="208" spans="1:10" ht="24.95" customHeight="1" outlineLevel="1" x14ac:dyDescent="0.25">
      <c r="A208" s="199"/>
      <c r="B208" s="224"/>
      <c r="C208" s="166"/>
      <c r="D208" s="237"/>
      <c r="E208" s="172"/>
      <c r="F208" s="236"/>
      <c r="G208" s="46" t="s">
        <v>15</v>
      </c>
      <c r="H208" s="47">
        <v>0</v>
      </c>
      <c r="I208" s="47">
        <v>0</v>
      </c>
    </row>
    <row r="209" spans="1:10" ht="24.95" customHeight="1" outlineLevel="1" x14ac:dyDescent="0.25">
      <c r="A209" s="199"/>
      <c r="B209" s="225"/>
      <c r="C209" s="167"/>
      <c r="D209" s="237"/>
      <c r="E209" s="173"/>
      <c r="F209" s="236"/>
      <c r="G209" s="46" t="s">
        <v>194</v>
      </c>
      <c r="H209" s="47">
        <v>0</v>
      </c>
      <c r="I209" s="47">
        <v>0</v>
      </c>
    </row>
    <row r="210" spans="1:10" ht="15" customHeight="1" outlineLevel="1" x14ac:dyDescent="0.25">
      <c r="A210" s="199"/>
      <c r="B210" s="200" t="s">
        <v>257</v>
      </c>
      <c r="C210" s="165" t="s">
        <v>82</v>
      </c>
      <c r="D210" s="237" t="s">
        <v>109</v>
      </c>
      <c r="E210" s="168">
        <v>45657</v>
      </c>
      <c r="F210" s="236"/>
      <c r="G210" s="171" t="s">
        <v>18</v>
      </c>
      <c r="H210" s="171" t="s">
        <v>18</v>
      </c>
      <c r="I210" s="171" t="s">
        <v>18</v>
      </c>
    </row>
    <row r="211" spans="1:10" ht="51.75" customHeight="1" outlineLevel="1" x14ac:dyDescent="0.25">
      <c r="A211" s="199"/>
      <c r="B211" s="202"/>
      <c r="C211" s="167"/>
      <c r="D211" s="237"/>
      <c r="E211" s="173"/>
      <c r="F211" s="236"/>
      <c r="G211" s="173"/>
      <c r="H211" s="173"/>
      <c r="I211" s="173"/>
    </row>
    <row r="212" spans="1:10" ht="69" customHeight="1" outlineLevel="1" x14ac:dyDescent="0.25">
      <c r="A212" s="94" t="s">
        <v>126</v>
      </c>
      <c r="B212" s="119" t="s">
        <v>258</v>
      </c>
      <c r="C212" s="99"/>
      <c r="D212" s="97" t="s">
        <v>109</v>
      </c>
      <c r="E212" s="101"/>
      <c r="F212" s="96"/>
      <c r="G212" s="39"/>
      <c r="H212" s="53"/>
      <c r="I212" s="47"/>
    </row>
    <row r="213" spans="1:10" ht="78.75" customHeight="1" outlineLevel="1" x14ac:dyDescent="0.25">
      <c r="A213" s="94"/>
      <c r="B213" s="72" t="s">
        <v>259</v>
      </c>
      <c r="C213" s="78" t="s">
        <v>82</v>
      </c>
      <c r="D213" s="97" t="s">
        <v>109</v>
      </c>
      <c r="E213" s="84">
        <v>45657</v>
      </c>
      <c r="F213" s="96"/>
      <c r="G213" s="89" t="s">
        <v>18</v>
      </c>
      <c r="H213" s="89" t="s">
        <v>18</v>
      </c>
      <c r="I213" s="89" t="s">
        <v>18</v>
      </c>
    </row>
    <row r="214" spans="1:10" ht="30.75" customHeight="1" x14ac:dyDescent="0.25">
      <c r="A214" s="159" t="s">
        <v>43</v>
      </c>
      <c r="B214" s="200" t="s">
        <v>260</v>
      </c>
      <c r="C214" s="165" t="s">
        <v>18</v>
      </c>
      <c r="D214" s="210" t="s">
        <v>93</v>
      </c>
      <c r="E214" s="165" t="s">
        <v>18</v>
      </c>
      <c r="F214" s="165" t="s">
        <v>18</v>
      </c>
      <c r="G214" s="97" t="s">
        <v>68</v>
      </c>
      <c r="H214" s="47">
        <v>0</v>
      </c>
      <c r="I214" s="47">
        <v>0</v>
      </c>
    </row>
    <row r="215" spans="1:10" s="42" customFormat="1" ht="30.75" customHeight="1" x14ac:dyDescent="0.25">
      <c r="A215" s="160"/>
      <c r="B215" s="201"/>
      <c r="C215" s="166"/>
      <c r="D215" s="211"/>
      <c r="E215" s="166"/>
      <c r="F215" s="166"/>
      <c r="G215" s="80" t="s">
        <v>13</v>
      </c>
      <c r="H215" s="47">
        <v>0</v>
      </c>
      <c r="I215" s="47">
        <v>0</v>
      </c>
      <c r="J215" s="14"/>
    </row>
    <row r="216" spans="1:10" ht="30" customHeight="1" x14ac:dyDescent="0.25">
      <c r="A216" s="242"/>
      <c r="B216" s="201"/>
      <c r="C216" s="208"/>
      <c r="D216" s="212"/>
      <c r="E216" s="208"/>
      <c r="F216" s="208"/>
      <c r="G216" s="80" t="s">
        <v>14</v>
      </c>
      <c r="H216" s="47">
        <v>0</v>
      </c>
      <c r="I216" s="47">
        <v>0</v>
      </c>
    </row>
    <row r="217" spans="1:10" s="42" customFormat="1" ht="30" customHeight="1" x14ac:dyDescent="0.25">
      <c r="A217" s="242"/>
      <c r="B217" s="201"/>
      <c r="C217" s="208"/>
      <c r="D217" s="212"/>
      <c r="E217" s="208"/>
      <c r="F217" s="208"/>
      <c r="G217" s="80" t="s">
        <v>15</v>
      </c>
      <c r="H217" s="47">
        <v>0</v>
      </c>
      <c r="I217" s="47">
        <v>0</v>
      </c>
      <c r="J217" s="14"/>
    </row>
    <row r="218" spans="1:10" ht="26.25" customHeight="1" x14ac:dyDescent="0.25">
      <c r="A218" s="222"/>
      <c r="B218" s="202"/>
      <c r="C218" s="209"/>
      <c r="D218" s="213"/>
      <c r="E218" s="209"/>
      <c r="F218" s="209"/>
      <c r="G218" s="80" t="s">
        <v>194</v>
      </c>
      <c r="H218" s="47">
        <v>0</v>
      </c>
      <c r="I218" s="47">
        <v>0</v>
      </c>
    </row>
    <row r="219" spans="1:10" ht="24.95" customHeight="1" outlineLevel="1" x14ac:dyDescent="0.25">
      <c r="A219" s="199" t="s">
        <v>44</v>
      </c>
      <c r="B219" s="223" t="s">
        <v>261</v>
      </c>
      <c r="C219" s="165" t="s">
        <v>82</v>
      </c>
      <c r="D219" s="237" t="s">
        <v>109</v>
      </c>
      <c r="E219" s="168">
        <v>45657</v>
      </c>
      <c r="F219" s="199"/>
      <c r="G219" s="97" t="s">
        <v>68</v>
      </c>
      <c r="H219" s="47">
        <v>0</v>
      </c>
      <c r="I219" s="47">
        <v>0</v>
      </c>
    </row>
    <row r="220" spans="1:10" ht="24.95" customHeight="1" outlineLevel="1" x14ac:dyDescent="0.25">
      <c r="A220" s="199"/>
      <c r="B220" s="224"/>
      <c r="C220" s="166"/>
      <c r="D220" s="237"/>
      <c r="E220" s="181"/>
      <c r="F220" s="199"/>
      <c r="G220" s="80" t="s">
        <v>13</v>
      </c>
      <c r="H220" s="47">
        <v>0</v>
      </c>
      <c r="I220" s="47">
        <v>0</v>
      </c>
    </row>
    <row r="221" spans="1:10" ht="24.95" customHeight="1" outlineLevel="1" x14ac:dyDescent="0.25">
      <c r="A221" s="199"/>
      <c r="B221" s="224"/>
      <c r="C221" s="166"/>
      <c r="D221" s="237"/>
      <c r="E221" s="181"/>
      <c r="F221" s="199"/>
      <c r="G221" s="80" t="s">
        <v>14</v>
      </c>
      <c r="H221" s="47">
        <v>0</v>
      </c>
      <c r="I221" s="47">
        <v>0</v>
      </c>
    </row>
    <row r="222" spans="1:10" ht="24.95" customHeight="1" outlineLevel="1" x14ac:dyDescent="0.25">
      <c r="A222" s="199"/>
      <c r="B222" s="224"/>
      <c r="C222" s="166"/>
      <c r="D222" s="237"/>
      <c r="E222" s="181"/>
      <c r="F222" s="199"/>
      <c r="G222" s="80" t="s">
        <v>15</v>
      </c>
      <c r="H222" s="47">
        <v>0</v>
      </c>
      <c r="I222" s="47">
        <v>0</v>
      </c>
    </row>
    <row r="223" spans="1:10" ht="24.95" customHeight="1" outlineLevel="1" x14ac:dyDescent="0.25">
      <c r="A223" s="199"/>
      <c r="B223" s="225"/>
      <c r="C223" s="167"/>
      <c r="D223" s="237"/>
      <c r="E223" s="182"/>
      <c r="F223" s="199"/>
      <c r="G223" s="80" t="s">
        <v>194</v>
      </c>
      <c r="H223" s="47">
        <v>0</v>
      </c>
      <c r="I223" s="47">
        <v>0</v>
      </c>
    </row>
    <row r="224" spans="1:10" ht="15" customHeight="1" outlineLevel="1" x14ac:dyDescent="0.25">
      <c r="A224" s="199"/>
      <c r="B224" s="223" t="s">
        <v>262</v>
      </c>
      <c r="C224" s="165" t="s">
        <v>82</v>
      </c>
      <c r="D224" s="237" t="s">
        <v>109</v>
      </c>
      <c r="E224" s="168">
        <v>45657</v>
      </c>
      <c r="F224" s="236"/>
      <c r="G224" s="171" t="s">
        <v>18</v>
      </c>
      <c r="H224" s="171" t="s">
        <v>18</v>
      </c>
      <c r="I224" s="171" t="s">
        <v>18</v>
      </c>
    </row>
    <row r="225" spans="1:11" ht="51.75" customHeight="1" outlineLevel="1" x14ac:dyDescent="0.25">
      <c r="A225" s="199"/>
      <c r="B225" s="225"/>
      <c r="C225" s="167"/>
      <c r="D225" s="237"/>
      <c r="E225" s="173"/>
      <c r="F225" s="236"/>
      <c r="G225" s="173"/>
      <c r="H225" s="173"/>
      <c r="I225" s="173"/>
    </row>
    <row r="226" spans="1:11" ht="24.95" customHeight="1" outlineLevel="1" x14ac:dyDescent="0.25">
      <c r="A226" s="199" t="s">
        <v>45</v>
      </c>
      <c r="B226" s="200" t="s">
        <v>263</v>
      </c>
      <c r="C226" s="217" t="s">
        <v>82</v>
      </c>
      <c r="D226" s="237" t="s">
        <v>109</v>
      </c>
      <c r="E226" s="168">
        <v>45657</v>
      </c>
      <c r="F226" s="236"/>
      <c r="G226" s="97" t="s">
        <v>68</v>
      </c>
      <c r="H226" s="47">
        <v>0</v>
      </c>
      <c r="I226" s="47">
        <v>0</v>
      </c>
    </row>
    <row r="227" spans="1:11" ht="24.95" customHeight="1" outlineLevel="1" x14ac:dyDescent="0.25">
      <c r="A227" s="199"/>
      <c r="B227" s="201"/>
      <c r="C227" s="266"/>
      <c r="D227" s="237"/>
      <c r="E227" s="172"/>
      <c r="F227" s="236"/>
      <c r="G227" s="80" t="s">
        <v>13</v>
      </c>
      <c r="H227" s="47">
        <v>0</v>
      </c>
      <c r="I227" s="47">
        <v>0</v>
      </c>
    </row>
    <row r="228" spans="1:11" ht="24.95" customHeight="1" outlineLevel="1" x14ac:dyDescent="0.25">
      <c r="A228" s="199"/>
      <c r="B228" s="201"/>
      <c r="C228" s="266"/>
      <c r="D228" s="237"/>
      <c r="E228" s="172"/>
      <c r="F228" s="236"/>
      <c r="G228" s="80" t="s">
        <v>14</v>
      </c>
      <c r="H228" s="47">
        <v>0</v>
      </c>
      <c r="I228" s="47">
        <v>0</v>
      </c>
    </row>
    <row r="229" spans="1:11" ht="24.95" customHeight="1" outlineLevel="1" x14ac:dyDescent="0.25">
      <c r="A229" s="199"/>
      <c r="B229" s="201"/>
      <c r="C229" s="266"/>
      <c r="D229" s="237"/>
      <c r="E229" s="172"/>
      <c r="F229" s="236"/>
      <c r="G229" s="80" t="s">
        <v>15</v>
      </c>
      <c r="H229" s="47">
        <v>0</v>
      </c>
      <c r="I229" s="47">
        <v>0</v>
      </c>
    </row>
    <row r="230" spans="1:11" ht="24.95" customHeight="1" outlineLevel="1" x14ac:dyDescent="0.25">
      <c r="A230" s="199"/>
      <c r="B230" s="202"/>
      <c r="C230" s="267"/>
      <c r="D230" s="237"/>
      <c r="E230" s="173"/>
      <c r="F230" s="236"/>
      <c r="G230" s="80" t="s">
        <v>194</v>
      </c>
      <c r="H230" s="47">
        <v>0</v>
      </c>
      <c r="I230" s="47">
        <v>0</v>
      </c>
    </row>
    <row r="231" spans="1:11" ht="15" customHeight="1" outlineLevel="1" x14ac:dyDescent="0.25">
      <c r="A231" s="199"/>
      <c r="B231" s="200" t="s">
        <v>264</v>
      </c>
      <c r="C231" s="165" t="s">
        <v>82</v>
      </c>
      <c r="D231" s="237" t="s">
        <v>109</v>
      </c>
      <c r="E231" s="168">
        <v>45657</v>
      </c>
      <c r="F231" s="236"/>
      <c r="G231" s="171" t="s">
        <v>18</v>
      </c>
      <c r="H231" s="171" t="s">
        <v>18</v>
      </c>
      <c r="I231" s="171" t="s">
        <v>18</v>
      </c>
    </row>
    <row r="232" spans="1:11" ht="48.75" customHeight="1" outlineLevel="1" x14ac:dyDescent="0.25">
      <c r="A232" s="199"/>
      <c r="B232" s="202"/>
      <c r="C232" s="167"/>
      <c r="D232" s="237"/>
      <c r="E232" s="173"/>
      <c r="F232" s="236"/>
      <c r="G232" s="173"/>
      <c r="H232" s="173"/>
      <c r="I232" s="173"/>
    </row>
    <row r="233" spans="1:11" ht="21.75" customHeight="1" x14ac:dyDescent="0.25">
      <c r="A233" s="279" t="s">
        <v>10</v>
      </c>
      <c r="B233" s="280"/>
      <c r="C233" s="280"/>
      <c r="D233" s="280"/>
      <c r="E233" s="280"/>
      <c r="F233" s="280"/>
      <c r="G233" s="280"/>
      <c r="H233" s="280"/>
      <c r="I233" s="281"/>
      <c r="K233" s="18"/>
    </row>
    <row r="234" spans="1:11" ht="30" customHeight="1" x14ac:dyDescent="0.25">
      <c r="A234" s="171" t="s">
        <v>127</v>
      </c>
      <c r="B234" s="200" t="s">
        <v>265</v>
      </c>
      <c r="C234" s="165" t="s">
        <v>18</v>
      </c>
      <c r="D234" s="156" t="s">
        <v>110</v>
      </c>
      <c r="E234" s="165" t="s">
        <v>18</v>
      </c>
      <c r="F234" s="165" t="s">
        <v>18</v>
      </c>
      <c r="G234" s="97" t="s">
        <v>68</v>
      </c>
      <c r="H234" s="47">
        <f>H238+H236</f>
        <v>2763262.3</v>
      </c>
      <c r="I234" s="47">
        <f>I235+I236+I237</f>
        <v>1712649.2</v>
      </c>
      <c r="K234" s="70"/>
    </row>
    <row r="235" spans="1:11" s="42" customFormat="1" ht="30" customHeight="1" x14ac:dyDescent="0.25">
      <c r="A235" s="172"/>
      <c r="B235" s="201"/>
      <c r="C235" s="166"/>
      <c r="D235" s="157"/>
      <c r="E235" s="166"/>
      <c r="F235" s="166"/>
      <c r="G235" s="80" t="s">
        <v>13</v>
      </c>
      <c r="H235" s="47">
        <v>0</v>
      </c>
      <c r="I235" s="47">
        <f>I247</f>
        <v>0</v>
      </c>
      <c r="J235" s="14"/>
    </row>
    <row r="236" spans="1:11" ht="27.75" customHeight="1" x14ac:dyDescent="0.25">
      <c r="A236" s="172"/>
      <c r="B236" s="201"/>
      <c r="C236" s="166"/>
      <c r="D236" s="157"/>
      <c r="E236" s="166"/>
      <c r="F236" s="166"/>
      <c r="G236" s="46" t="s">
        <v>14</v>
      </c>
      <c r="H236" s="47">
        <f>H248</f>
        <v>2763262.3</v>
      </c>
      <c r="I236" s="29">
        <f>I248</f>
        <v>1712649.2</v>
      </c>
    </row>
    <row r="237" spans="1:11" s="42" customFormat="1" ht="27.75" customHeight="1" x14ac:dyDescent="0.25">
      <c r="A237" s="172"/>
      <c r="B237" s="201"/>
      <c r="C237" s="166"/>
      <c r="D237" s="157"/>
      <c r="E237" s="166"/>
      <c r="F237" s="166"/>
      <c r="G237" s="46" t="s">
        <v>15</v>
      </c>
      <c r="H237" s="47">
        <v>0</v>
      </c>
      <c r="I237" s="29">
        <v>0</v>
      </c>
      <c r="J237" s="14"/>
    </row>
    <row r="238" spans="1:11" ht="32.25" customHeight="1" x14ac:dyDescent="0.25">
      <c r="A238" s="173"/>
      <c r="B238" s="202"/>
      <c r="C238" s="167"/>
      <c r="D238" s="158"/>
      <c r="E238" s="167"/>
      <c r="F238" s="167"/>
      <c r="G238" s="46" t="s">
        <v>194</v>
      </c>
      <c r="H238" s="47">
        <v>0</v>
      </c>
      <c r="I238" s="29">
        <v>0</v>
      </c>
    </row>
    <row r="239" spans="1:11" ht="24.95" customHeight="1" outlineLevel="1" x14ac:dyDescent="0.25">
      <c r="A239" s="199" t="s">
        <v>46</v>
      </c>
      <c r="B239" s="200" t="s">
        <v>266</v>
      </c>
      <c r="C239" s="165" t="s">
        <v>82</v>
      </c>
      <c r="D239" s="237" t="s">
        <v>20</v>
      </c>
      <c r="E239" s="168">
        <v>45657</v>
      </c>
      <c r="F239" s="200"/>
      <c r="G239" s="97" t="s">
        <v>68</v>
      </c>
      <c r="H239" s="47">
        <v>0</v>
      </c>
      <c r="I239" s="47">
        <v>0</v>
      </c>
    </row>
    <row r="240" spans="1:11" ht="24.95" customHeight="1" outlineLevel="1" x14ac:dyDescent="0.25">
      <c r="A240" s="199"/>
      <c r="B240" s="201"/>
      <c r="C240" s="166"/>
      <c r="D240" s="237"/>
      <c r="E240" s="172"/>
      <c r="F240" s="201"/>
      <c r="G240" s="80" t="s">
        <v>13</v>
      </c>
      <c r="H240" s="47">
        <v>0</v>
      </c>
      <c r="I240" s="47">
        <v>0</v>
      </c>
    </row>
    <row r="241" spans="1:10" ht="24.95" customHeight="1" outlineLevel="1" x14ac:dyDescent="0.25">
      <c r="A241" s="199"/>
      <c r="B241" s="201"/>
      <c r="C241" s="166"/>
      <c r="D241" s="237"/>
      <c r="E241" s="172"/>
      <c r="F241" s="201"/>
      <c r="G241" s="80" t="s">
        <v>14</v>
      </c>
      <c r="H241" s="47">
        <v>0</v>
      </c>
      <c r="I241" s="47">
        <v>0</v>
      </c>
    </row>
    <row r="242" spans="1:10" ht="24.95" customHeight="1" outlineLevel="1" x14ac:dyDescent="0.25">
      <c r="A242" s="199"/>
      <c r="B242" s="201"/>
      <c r="C242" s="166"/>
      <c r="D242" s="237"/>
      <c r="E242" s="172"/>
      <c r="F242" s="201"/>
      <c r="G242" s="80" t="s">
        <v>15</v>
      </c>
      <c r="H242" s="47">
        <v>0</v>
      </c>
      <c r="I242" s="47">
        <v>0</v>
      </c>
    </row>
    <row r="243" spans="1:10" ht="24.95" customHeight="1" outlineLevel="1" x14ac:dyDescent="0.25">
      <c r="A243" s="199"/>
      <c r="B243" s="202"/>
      <c r="C243" s="167"/>
      <c r="D243" s="237"/>
      <c r="E243" s="173"/>
      <c r="F243" s="202"/>
      <c r="G243" s="80" t="s">
        <v>194</v>
      </c>
      <c r="H243" s="47">
        <v>0</v>
      </c>
      <c r="I243" s="47">
        <v>0</v>
      </c>
    </row>
    <row r="244" spans="1:10" ht="15" customHeight="1" outlineLevel="1" x14ac:dyDescent="0.25">
      <c r="A244" s="199"/>
      <c r="B244" s="223" t="s">
        <v>267</v>
      </c>
      <c r="C244" s="165" t="s">
        <v>82</v>
      </c>
      <c r="D244" s="237" t="s">
        <v>135</v>
      </c>
      <c r="E244" s="165" t="s">
        <v>151</v>
      </c>
      <c r="F244" s="277"/>
      <c r="G244" s="171" t="s">
        <v>18</v>
      </c>
      <c r="H244" s="171" t="s">
        <v>18</v>
      </c>
      <c r="I244" s="171" t="s">
        <v>18</v>
      </c>
    </row>
    <row r="245" spans="1:10" ht="103.5" customHeight="1" outlineLevel="1" x14ac:dyDescent="0.25">
      <c r="A245" s="199"/>
      <c r="B245" s="225"/>
      <c r="C245" s="167"/>
      <c r="D245" s="237"/>
      <c r="E245" s="167"/>
      <c r="F245" s="277"/>
      <c r="G245" s="173"/>
      <c r="H245" s="173"/>
      <c r="I245" s="173"/>
    </row>
    <row r="246" spans="1:10" s="42" customFormat="1" ht="24.95" customHeight="1" outlineLevel="1" x14ac:dyDescent="0.25">
      <c r="A246" s="203" t="s">
        <v>78</v>
      </c>
      <c r="B246" s="200" t="s">
        <v>268</v>
      </c>
      <c r="C246" s="165" t="s">
        <v>82</v>
      </c>
      <c r="D246" s="210" t="s">
        <v>21</v>
      </c>
      <c r="E246" s="168">
        <v>45657</v>
      </c>
      <c r="F246" s="200"/>
      <c r="G246" s="97" t="s">
        <v>68</v>
      </c>
      <c r="H246" s="54">
        <f>H247+H248+H249+H250</f>
        <v>2763262.3</v>
      </c>
      <c r="I246" s="54">
        <f>I247+I248+I249+I250</f>
        <v>1712649.2</v>
      </c>
      <c r="J246" s="14"/>
    </row>
    <row r="247" spans="1:10" ht="24.95" customHeight="1" outlineLevel="1" x14ac:dyDescent="0.25">
      <c r="A247" s="205"/>
      <c r="B247" s="216"/>
      <c r="C247" s="181"/>
      <c r="D247" s="212"/>
      <c r="E247" s="181"/>
      <c r="F247" s="232"/>
      <c r="G247" s="80" t="s">
        <v>13</v>
      </c>
      <c r="H247" s="29"/>
      <c r="I247" s="29"/>
    </row>
    <row r="248" spans="1:10" s="42" customFormat="1" ht="24.95" customHeight="1" outlineLevel="1" x14ac:dyDescent="0.25">
      <c r="A248" s="205"/>
      <c r="B248" s="216"/>
      <c r="C248" s="181"/>
      <c r="D248" s="212"/>
      <c r="E248" s="181"/>
      <c r="F248" s="232"/>
      <c r="G248" s="46" t="s">
        <v>14</v>
      </c>
      <c r="H248" s="29">
        <v>2763262.3</v>
      </c>
      <c r="I248" s="29">
        <f>5649.2+1707000</f>
        <v>1712649.2</v>
      </c>
      <c r="J248" s="14"/>
    </row>
    <row r="249" spans="1:10" s="42" customFormat="1" ht="24.95" customHeight="1" outlineLevel="1" x14ac:dyDescent="0.25">
      <c r="A249" s="205"/>
      <c r="B249" s="216"/>
      <c r="C249" s="181"/>
      <c r="D249" s="212"/>
      <c r="E249" s="181"/>
      <c r="F249" s="232"/>
      <c r="G249" s="46" t="s">
        <v>15</v>
      </c>
      <c r="H249" s="29">
        <v>0</v>
      </c>
      <c r="I249" s="29">
        <v>0</v>
      </c>
      <c r="J249" s="14"/>
    </row>
    <row r="250" spans="1:10" ht="24.95" customHeight="1" outlineLevel="1" x14ac:dyDescent="0.25">
      <c r="A250" s="206"/>
      <c r="B250" s="207"/>
      <c r="C250" s="182"/>
      <c r="D250" s="213"/>
      <c r="E250" s="182"/>
      <c r="F250" s="233"/>
      <c r="G250" s="46" t="s">
        <v>194</v>
      </c>
      <c r="H250" s="47">
        <v>0</v>
      </c>
      <c r="I250" s="47">
        <v>0</v>
      </c>
    </row>
    <row r="251" spans="1:10" ht="15" customHeight="1" outlineLevel="1" x14ac:dyDescent="0.25">
      <c r="A251" s="199"/>
      <c r="B251" s="223" t="s">
        <v>269</v>
      </c>
      <c r="C251" s="165" t="s">
        <v>28</v>
      </c>
      <c r="D251" s="237" t="s">
        <v>21</v>
      </c>
      <c r="E251" s="165" t="s">
        <v>98</v>
      </c>
      <c r="F251" s="277" t="s">
        <v>396</v>
      </c>
      <c r="G251" s="171" t="s">
        <v>18</v>
      </c>
      <c r="H251" s="171" t="s">
        <v>18</v>
      </c>
      <c r="I251" s="171" t="s">
        <v>18</v>
      </c>
    </row>
    <row r="252" spans="1:10" ht="99.75" customHeight="1" outlineLevel="1" x14ac:dyDescent="0.25">
      <c r="A252" s="199"/>
      <c r="B252" s="225"/>
      <c r="C252" s="167"/>
      <c r="D252" s="237"/>
      <c r="E252" s="167"/>
      <c r="F252" s="277"/>
      <c r="G252" s="173"/>
      <c r="H252" s="173"/>
      <c r="I252" s="173"/>
    </row>
    <row r="253" spans="1:10" ht="24.95" customHeight="1" outlineLevel="1" x14ac:dyDescent="0.25">
      <c r="A253" s="199" t="s">
        <v>79</v>
      </c>
      <c r="B253" s="200" t="s">
        <v>270</v>
      </c>
      <c r="C253" s="165" t="s">
        <v>82</v>
      </c>
      <c r="D253" s="237" t="s">
        <v>21</v>
      </c>
      <c r="E253" s="168">
        <v>45657</v>
      </c>
      <c r="F253" s="277"/>
      <c r="G253" s="97" t="s">
        <v>68</v>
      </c>
      <c r="H253" s="47">
        <v>0</v>
      </c>
      <c r="I253" s="47">
        <v>0</v>
      </c>
    </row>
    <row r="254" spans="1:10" ht="24.95" customHeight="1" outlineLevel="1" x14ac:dyDescent="0.25">
      <c r="A254" s="199"/>
      <c r="B254" s="201"/>
      <c r="C254" s="166"/>
      <c r="D254" s="237"/>
      <c r="E254" s="172"/>
      <c r="F254" s="277"/>
      <c r="G254" s="80" t="s">
        <v>13</v>
      </c>
      <c r="H254" s="47">
        <v>0</v>
      </c>
      <c r="I254" s="47">
        <v>0</v>
      </c>
    </row>
    <row r="255" spans="1:10" ht="24.95" customHeight="1" outlineLevel="1" x14ac:dyDescent="0.25">
      <c r="A255" s="199"/>
      <c r="B255" s="201"/>
      <c r="C255" s="166"/>
      <c r="D255" s="237"/>
      <c r="E255" s="172"/>
      <c r="F255" s="277"/>
      <c r="G255" s="80" t="s">
        <v>14</v>
      </c>
      <c r="H255" s="47">
        <v>0</v>
      </c>
      <c r="I255" s="47">
        <v>0</v>
      </c>
    </row>
    <row r="256" spans="1:10" ht="24.95" customHeight="1" outlineLevel="1" x14ac:dyDescent="0.25">
      <c r="A256" s="199"/>
      <c r="B256" s="201"/>
      <c r="C256" s="166"/>
      <c r="D256" s="237"/>
      <c r="E256" s="172"/>
      <c r="F256" s="277"/>
      <c r="G256" s="80" t="s">
        <v>15</v>
      </c>
      <c r="H256" s="47">
        <v>0</v>
      </c>
      <c r="I256" s="47">
        <v>0</v>
      </c>
    </row>
    <row r="257" spans="1:9" ht="24.95" customHeight="1" outlineLevel="1" x14ac:dyDescent="0.25">
      <c r="A257" s="199"/>
      <c r="B257" s="202"/>
      <c r="C257" s="167"/>
      <c r="D257" s="237"/>
      <c r="E257" s="173"/>
      <c r="F257" s="277"/>
      <c r="G257" s="80" t="s">
        <v>194</v>
      </c>
      <c r="H257" s="47">
        <v>0</v>
      </c>
      <c r="I257" s="47">
        <v>0</v>
      </c>
    </row>
    <row r="258" spans="1:9" ht="15" customHeight="1" outlineLevel="1" x14ac:dyDescent="0.25">
      <c r="A258" s="199"/>
      <c r="B258" s="200" t="s">
        <v>271</v>
      </c>
      <c r="C258" s="165" t="s">
        <v>82</v>
      </c>
      <c r="D258" s="237" t="s">
        <v>21</v>
      </c>
      <c r="E258" s="165" t="s">
        <v>151</v>
      </c>
      <c r="F258" s="277"/>
      <c r="G258" s="171" t="s">
        <v>18</v>
      </c>
      <c r="H258" s="171" t="s">
        <v>18</v>
      </c>
      <c r="I258" s="171" t="s">
        <v>18</v>
      </c>
    </row>
    <row r="259" spans="1:9" ht="96.75" customHeight="1" outlineLevel="1" x14ac:dyDescent="0.25">
      <c r="A259" s="199"/>
      <c r="B259" s="202"/>
      <c r="C259" s="167"/>
      <c r="D259" s="237"/>
      <c r="E259" s="167"/>
      <c r="F259" s="277"/>
      <c r="G259" s="173"/>
      <c r="H259" s="173"/>
      <c r="I259" s="173"/>
    </row>
    <row r="260" spans="1:9" ht="24.95" customHeight="1" outlineLevel="1" x14ac:dyDescent="0.25">
      <c r="A260" s="199" t="s">
        <v>80</v>
      </c>
      <c r="B260" s="200" t="s">
        <v>272</v>
      </c>
      <c r="C260" s="165" t="s">
        <v>82</v>
      </c>
      <c r="D260" s="237" t="s">
        <v>22</v>
      </c>
      <c r="E260" s="168">
        <v>45657</v>
      </c>
      <c r="F260" s="274"/>
      <c r="G260" s="97" t="s">
        <v>68</v>
      </c>
      <c r="H260" s="47">
        <v>0</v>
      </c>
      <c r="I260" s="47">
        <v>0</v>
      </c>
    </row>
    <row r="261" spans="1:9" ht="24.95" customHeight="1" outlineLevel="1" x14ac:dyDescent="0.25">
      <c r="A261" s="199"/>
      <c r="B261" s="201"/>
      <c r="C261" s="166"/>
      <c r="D261" s="237"/>
      <c r="E261" s="172"/>
      <c r="F261" s="274"/>
      <c r="G261" s="80" t="s">
        <v>13</v>
      </c>
      <c r="H261" s="47">
        <v>0</v>
      </c>
      <c r="I261" s="47">
        <v>0</v>
      </c>
    </row>
    <row r="262" spans="1:9" ht="24.95" customHeight="1" outlineLevel="1" x14ac:dyDescent="0.25">
      <c r="A262" s="199"/>
      <c r="B262" s="201"/>
      <c r="C262" s="166"/>
      <c r="D262" s="237"/>
      <c r="E262" s="172"/>
      <c r="F262" s="274"/>
      <c r="G262" s="80" t="s">
        <v>14</v>
      </c>
      <c r="H262" s="47">
        <v>0</v>
      </c>
      <c r="I262" s="47">
        <v>0</v>
      </c>
    </row>
    <row r="263" spans="1:9" ht="24.95" customHeight="1" outlineLevel="1" x14ac:dyDescent="0.25">
      <c r="A263" s="199"/>
      <c r="B263" s="201"/>
      <c r="C263" s="166"/>
      <c r="D263" s="237"/>
      <c r="E263" s="172"/>
      <c r="F263" s="274"/>
      <c r="G263" s="80" t="s">
        <v>15</v>
      </c>
      <c r="H263" s="47">
        <v>0</v>
      </c>
      <c r="I263" s="47">
        <v>0</v>
      </c>
    </row>
    <row r="264" spans="1:9" ht="24.95" customHeight="1" outlineLevel="1" x14ac:dyDescent="0.25">
      <c r="A264" s="199"/>
      <c r="B264" s="202"/>
      <c r="C264" s="167"/>
      <c r="D264" s="237"/>
      <c r="E264" s="173"/>
      <c r="F264" s="274"/>
      <c r="G264" s="80" t="s">
        <v>194</v>
      </c>
      <c r="H264" s="47">
        <v>0</v>
      </c>
      <c r="I264" s="47">
        <v>0</v>
      </c>
    </row>
    <row r="265" spans="1:9" ht="15" customHeight="1" outlineLevel="1" x14ac:dyDescent="0.25">
      <c r="A265" s="199"/>
      <c r="B265" s="200" t="s">
        <v>273</v>
      </c>
      <c r="C265" s="165" t="s">
        <v>82</v>
      </c>
      <c r="D265" s="237" t="s">
        <v>22</v>
      </c>
      <c r="E265" s="165" t="s">
        <v>151</v>
      </c>
      <c r="F265" s="277"/>
      <c r="G265" s="171" t="s">
        <v>18</v>
      </c>
      <c r="H265" s="171" t="s">
        <v>18</v>
      </c>
      <c r="I265" s="171" t="s">
        <v>18</v>
      </c>
    </row>
    <row r="266" spans="1:9" ht="70.5" customHeight="1" outlineLevel="1" x14ac:dyDescent="0.25">
      <c r="A266" s="199"/>
      <c r="B266" s="202"/>
      <c r="C266" s="167"/>
      <c r="D266" s="237"/>
      <c r="E266" s="167"/>
      <c r="F266" s="277"/>
      <c r="G266" s="173"/>
      <c r="H266" s="173"/>
      <c r="I266" s="173"/>
    </row>
    <row r="267" spans="1:9" ht="24.95" customHeight="1" outlineLevel="1" x14ac:dyDescent="0.25">
      <c r="A267" s="199" t="s">
        <v>169</v>
      </c>
      <c r="B267" s="200" t="s">
        <v>274</v>
      </c>
      <c r="C267" s="165" t="s">
        <v>82</v>
      </c>
      <c r="D267" s="237" t="s">
        <v>22</v>
      </c>
      <c r="E267" s="168">
        <v>45657</v>
      </c>
      <c r="F267" s="274"/>
      <c r="G267" s="97" t="s">
        <v>68</v>
      </c>
      <c r="H267" s="47">
        <v>0</v>
      </c>
      <c r="I267" s="47">
        <v>0</v>
      </c>
    </row>
    <row r="268" spans="1:9" ht="24.95" customHeight="1" outlineLevel="1" x14ac:dyDescent="0.25">
      <c r="A268" s="199"/>
      <c r="B268" s="201"/>
      <c r="C268" s="166"/>
      <c r="D268" s="237"/>
      <c r="E268" s="172"/>
      <c r="F268" s="274"/>
      <c r="G268" s="80" t="s">
        <v>13</v>
      </c>
      <c r="H268" s="47">
        <v>0</v>
      </c>
      <c r="I268" s="47">
        <v>0</v>
      </c>
    </row>
    <row r="269" spans="1:9" ht="24.95" customHeight="1" outlineLevel="1" x14ac:dyDescent="0.25">
      <c r="A269" s="199"/>
      <c r="B269" s="201"/>
      <c r="C269" s="166"/>
      <c r="D269" s="237"/>
      <c r="E269" s="172"/>
      <c r="F269" s="274"/>
      <c r="G269" s="80" t="s">
        <v>14</v>
      </c>
      <c r="H269" s="47">
        <v>0</v>
      </c>
      <c r="I269" s="47">
        <v>0</v>
      </c>
    </row>
    <row r="270" spans="1:9" ht="24.95" customHeight="1" outlineLevel="1" x14ac:dyDescent="0.25">
      <c r="A270" s="199"/>
      <c r="B270" s="201"/>
      <c r="C270" s="166"/>
      <c r="D270" s="237"/>
      <c r="E270" s="172"/>
      <c r="F270" s="274"/>
      <c r="G270" s="80" t="s">
        <v>15</v>
      </c>
      <c r="H270" s="47">
        <v>0</v>
      </c>
      <c r="I270" s="47">
        <v>0</v>
      </c>
    </row>
    <row r="271" spans="1:9" ht="24.95" customHeight="1" outlineLevel="1" x14ac:dyDescent="0.25">
      <c r="A271" s="199"/>
      <c r="B271" s="202"/>
      <c r="C271" s="167"/>
      <c r="D271" s="237"/>
      <c r="E271" s="173"/>
      <c r="F271" s="274"/>
      <c r="G271" s="80" t="s">
        <v>194</v>
      </c>
      <c r="H271" s="47">
        <v>0</v>
      </c>
      <c r="I271" s="47">
        <v>0</v>
      </c>
    </row>
    <row r="272" spans="1:9" ht="15" customHeight="1" outlineLevel="1" x14ac:dyDescent="0.25">
      <c r="A272" s="199"/>
      <c r="B272" s="200" t="s">
        <v>275</v>
      </c>
      <c r="C272" s="165" t="s">
        <v>82</v>
      </c>
      <c r="D272" s="237" t="s">
        <v>23</v>
      </c>
      <c r="E272" s="165" t="s">
        <v>151</v>
      </c>
      <c r="F272" s="277"/>
      <c r="G272" s="171" t="s">
        <v>18</v>
      </c>
      <c r="H272" s="171" t="s">
        <v>18</v>
      </c>
      <c r="I272" s="171" t="s">
        <v>18</v>
      </c>
    </row>
    <row r="273" spans="1:10" ht="54.75" customHeight="1" outlineLevel="1" x14ac:dyDescent="0.25">
      <c r="A273" s="199"/>
      <c r="B273" s="202"/>
      <c r="C273" s="167"/>
      <c r="D273" s="237"/>
      <c r="E273" s="167"/>
      <c r="F273" s="277"/>
      <c r="G273" s="173"/>
      <c r="H273" s="173"/>
      <c r="I273" s="173"/>
    </row>
    <row r="274" spans="1:10" ht="24.95" customHeight="1" outlineLevel="1" x14ac:dyDescent="0.25">
      <c r="A274" s="199" t="s">
        <v>170</v>
      </c>
      <c r="B274" s="200" t="s">
        <v>276</v>
      </c>
      <c r="C274" s="165" t="s">
        <v>82</v>
      </c>
      <c r="D274" s="237" t="s">
        <v>24</v>
      </c>
      <c r="E274" s="271">
        <v>45657</v>
      </c>
      <c r="F274" s="274"/>
      <c r="G274" s="97" t="s">
        <v>68</v>
      </c>
      <c r="H274" s="47">
        <v>0</v>
      </c>
      <c r="I274" s="47">
        <v>0</v>
      </c>
    </row>
    <row r="275" spans="1:10" ht="24.95" customHeight="1" outlineLevel="1" x14ac:dyDescent="0.25">
      <c r="A275" s="199"/>
      <c r="B275" s="201"/>
      <c r="C275" s="166"/>
      <c r="D275" s="237"/>
      <c r="E275" s="239"/>
      <c r="F275" s="274"/>
      <c r="G275" s="80" t="s">
        <v>13</v>
      </c>
      <c r="H275" s="47">
        <v>0</v>
      </c>
      <c r="I275" s="47">
        <v>0</v>
      </c>
    </row>
    <row r="276" spans="1:10" ht="24.95" customHeight="1" outlineLevel="1" x14ac:dyDescent="0.25">
      <c r="A276" s="199"/>
      <c r="B276" s="201"/>
      <c r="C276" s="166"/>
      <c r="D276" s="237"/>
      <c r="E276" s="239"/>
      <c r="F276" s="274"/>
      <c r="G276" s="80" t="s">
        <v>14</v>
      </c>
      <c r="H276" s="47">
        <v>0</v>
      </c>
      <c r="I276" s="47">
        <v>0</v>
      </c>
    </row>
    <row r="277" spans="1:10" ht="24.95" customHeight="1" outlineLevel="1" x14ac:dyDescent="0.25">
      <c r="A277" s="199"/>
      <c r="B277" s="201"/>
      <c r="C277" s="166"/>
      <c r="D277" s="237"/>
      <c r="E277" s="239"/>
      <c r="F277" s="274"/>
      <c r="G277" s="80" t="s">
        <v>15</v>
      </c>
      <c r="H277" s="47">
        <v>0</v>
      </c>
      <c r="I277" s="47">
        <v>0</v>
      </c>
    </row>
    <row r="278" spans="1:10" ht="24.95" customHeight="1" outlineLevel="1" x14ac:dyDescent="0.25">
      <c r="A278" s="199"/>
      <c r="B278" s="202"/>
      <c r="C278" s="167"/>
      <c r="D278" s="237"/>
      <c r="E278" s="239"/>
      <c r="F278" s="274"/>
      <c r="G278" s="80" t="s">
        <v>194</v>
      </c>
      <c r="H278" s="47">
        <v>0</v>
      </c>
      <c r="I278" s="47">
        <v>0</v>
      </c>
    </row>
    <row r="279" spans="1:10" ht="15" customHeight="1" outlineLevel="1" x14ac:dyDescent="0.25">
      <c r="A279" s="199"/>
      <c r="B279" s="200" t="s">
        <v>277</v>
      </c>
      <c r="C279" s="165" t="s">
        <v>82</v>
      </c>
      <c r="D279" s="237" t="s">
        <v>24</v>
      </c>
      <c r="E279" s="165" t="s">
        <v>151</v>
      </c>
      <c r="F279" s="277"/>
      <c r="G279" s="171" t="s">
        <v>18</v>
      </c>
      <c r="H279" s="171" t="s">
        <v>18</v>
      </c>
      <c r="I279" s="171" t="s">
        <v>18</v>
      </c>
    </row>
    <row r="280" spans="1:10" ht="86.25" customHeight="1" outlineLevel="1" x14ac:dyDescent="0.25">
      <c r="A280" s="199"/>
      <c r="B280" s="202"/>
      <c r="C280" s="167"/>
      <c r="D280" s="237"/>
      <c r="E280" s="167"/>
      <c r="F280" s="277"/>
      <c r="G280" s="173"/>
      <c r="H280" s="173"/>
      <c r="I280" s="173"/>
    </row>
    <row r="281" spans="1:10" s="42" customFormat="1" ht="24.95" customHeight="1" outlineLevel="1" x14ac:dyDescent="0.25">
      <c r="A281" s="248" t="s">
        <v>171</v>
      </c>
      <c r="B281" s="252" t="s">
        <v>278</v>
      </c>
      <c r="C281" s="165" t="s">
        <v>82</v>
      </c>
      <c r="D281" s="262" t="s">
        <v>25</v>
      </c>
      <c r="E281" s="278">
        <v>45657</v>
      </c>
      <c r="F281" s="200"/>
      <c r="G281" s="97" t="s">
        <v>68</v>
      </c>
      <c r="H281" s="47">
        <v>0</v>
      </c>
      <c r="I281" s="47">
        <v>0</v>
      </c>
      <c r="J281" s="14"/>
    </row>
    <row r="282" spans="1:10" s="42" customFormat="1" ht="24.95" customHeight="1" outlineLevel="1" x14ac:dyDescent="0.25">
      <c r="A282" s="205"/>
      <c r="B282" s="216"/>
      <c r="C282" s="208"/>
      <c r="D282" s="212"/>
      <c r="E282" s="208"/>
      <c r="F282" s="216"/>
      <c r="G282" s="80" t="s">
        <v>13</v>
      </c>
      <c r="H282" s="47">
        <v>0</v>
      </c>
      <c r="I282" s="47">
        <v>0</v>
      </c>
      <c r="J282" s="14"/>
    </row>
    <row r="283" spans="1:10" s="42" customFormat="1" ht="24.95" customHeight="1" outlineLevel="1" x14ac:dyDescent="0.25">
      <c r="A283" s="205"/>
      <c r="B283" s="216"/>
      <c r="C283" s="208"/>
      <c r="D283" s="212"/>
      <c r="E283" s="208"/>
      <c r="F283" s="216"/>
      <c r="G283" s="80" t="s">
        <v>14</v>
      </c>
      <c r="H283" s="47">
        <v>0</v>
      </c>
      <c r="I283" s="47">
        <v>0</v>
      </c>
      <c r="J283" s="14"/>
    </row>
    <row r="284" spans="1:10" s="42" customFormat="1" ht="24.95" customHeight="1" outlineLevel="1" x14ac:dyDescent="0.25">
      <c r="A284" s="205"/>
      <c r="B284" s="216"/>
      <c r="C284" s="208"/>
      <c r="D284" s="212"/>
      <c r="E284" s="208"/>
      <c r="F284" s="216"/>
      <c r="G284" s="80" t="s">
        <v>15</v>
      </c>
      <c r="H284" s="47">
        <v>0</v>
      </c>
      <c r="I284" s="47">
        <v>0</v>
      </c>
      <c r="J284" s="14"/>
    </row>
    <row r="285" spans="1:10" ht="24.95" customHeight="1" outlineLevel="1" x14ac:dyDescent="0.25">
      <c r="A285" s="206"/>
      <c r="B285" s="207"/>
      <c r="C285" s="209"/>
      <c r="D285" s="213"/>
      <c r="E285" s="209"/>
      <c r="F285" s="207"/>
      <c r="G285" s="80" t="s">
        <v>194</v>
      </c>
      <c r="H285" s="47">
        <v>0</v>
      </c>
      <c r="I285" s="47">
        <v>0</v>
      </c>
    </row>
    <row r="286" spans="1:10" ht="111" customHeight="1" outlineLevel="1" x14ac:dyDescent="0.25">
      <c r="A286" s="127"/>
      <c r="B286" s="32" t="s">
        <v>279</v>
      </c>
      <c r="C286" s="128" t="s">
        <v>28</v>
      </c>
      <c r="D286" s="105" t="s">
        <v>25</v>
      </c>
      <c r="E286" s="104" t="s">
        <v>152</v>
      </c>
      <c r="F286" s="107" t="s">
        <v>395</v>
      </c>
      <c r="G286" s="101" t="s">
        <v>18</v>
      </c>
      <c r="H286" s="101" t="s">
        <v>18</v>
      </c>
      <c r="I286" s="101" t="s">
        <v>18</v>
      </c>
    </row>
    <row r="287" spans="1:10" s="42" customFormat="1" ht="24.95" customHeight="1" outlineLevel="1" x14ac:dyDescent="0.25">
      <c r="A287" s="253" t="s">
        <v>172</v>
      </c>
      <c r="B287" s="252" t="s">
        <v>280</v>
      </c>
      <c r="C287" s="230" t="s">
        <v>82</v>
      </c>
      <c r="D287" s="262" t="s">
        <v>25</v>
      </c>
      <c r="E287" s="278">
        <v>45657</v>
      </c>
      <c r="F287" s="252"/>
      <c r="G287" s="97" t="s">
        <v>68</v>
      </c>
      <c r="H287" s="47">
        <v>0</v>
      </c>
      <c r="I287" s="47">
        <v>0</v>
      </c>
      <c r="J287" s="14"/>
    </row>
    <row r="288" spans="1:10" s="42" customFormat="1" ht="24.95" customHeight="1" outlineLevel="1" x14ac:dyDescent="0.25">
      <c r="A288" s="214"/>
      <c r="B288" s="216"/>
      <c r="C288" s="208"/>
      <c r="D288" s="212"/>
      <c r="E288" s="208"/>
      <c r="F288" s="216"/>
      <c r="G288" s="80" t="s">
        <v>13</v>
      </c>
      <c r="H288" s="47">
        <v>0</v>
      </c>
      <c r="I288" s="47">
        <v>0</v>
      </c>
      <c r="J288" s="14"/>
    </row>
    <row r="289" spans="1:11" s="42" customFormat="1" ht="24.95" customHeight="1" outlineLevel="1" x14ac:dyDescent="0.25">
      <c r="A289" s="214"/>
      <c r="B289" s="216"/>
      <c r="C289" s="208"/>
      <c r="D289" s="212"/>
      <c r="E289" s="208"/>
      <c r="F289" s="216"/>
      <c r="G289" s="80" t="s">
        <v>14</v>
      </c>
      <c r="H289" s="47">
        <v>0</v>
      </c>
      <c r="I289" s="47">
        <v>0</v>
      </c>
      <c r="J289" s="14"/>
    </row>
    <row r="290" spans="1:11" s="42" customFormat="1" ht="24.95" customHeight="1" outlineLevel="1" x14ac:dyDescent="0.25">
      <c r="A290" s="214"/>
      <c r="B290" s="216"/>
      <c r="C290" s="208"/>
      <c r="D290" s="212"/>
      <c r="E290" s="208"/>
      <c r="F290" s="216"/>
      <c r="G290" s="80" t="s">
        <v>15</v>
      </c>
      <c r="H290" s="47">
        <v>0</v>
      </c>
      <c r="I290" s="47">
        <v>0</v>
      </c>
      <c r="J290" s="14"/>
    </row>
    <row r="291" spans="1:11" ht="24.95" customHeight="1" outlineLevel="1" x14ac:dyDescent="0.25">
      <c r="A291" s="215"/>
      <c r="B291" s="207"/>
      <c r="C291" s="209"/>
      <c r="D291" s="213"/>
      <c r="E291" s="209"/>
      <c r="F291" s="207"/>
      <c r="G291" s="80" t="s">
        <v>194</v>
      </c>
      <c r="H291" s="47">
        <v>0</v>
      </c>
      <c r="I291" s="47">
        <v>0</v>
      </c>
    </row>
    <row r="292" spans="1:11" ht="86.25" customHeight="1" outlineLevel="1" x14ac:dyDescent="0.25">
      <c r="A292" s="127"/>
      <c r="B292" s="32" t="s">
        <v>281</v>
      </c>
      <c r="C292" s="128" t="s">
        <v>82</v>
      </c>
      <c r="D292" s="105" t="s">
        <v>25</v>
      </c>
      <c r="E292" s="129">
        <v>45657</v>
      </c>
      <c r="F292" s="107"/>
      <c r="G292" s="101" t="s">
        <v>18</v>
      </c>
      <c r="H292" s="101" t="s">
        <v>18</v>
      </c>
      <c r="I292" s="101" t="s">
        <v>18</v>
      </c>
    </row>
    <row r="293" spans="1:11" s="42" customFormat="1" ht="24.95" customHeight="1" outlineLevel="1" x14ac:dyDescent="0.25">
      <c r="A293" s="253" t="s">
        <v>173</v>
      </c>
      <c r="B293" s="252" t="s">
        <v>282</v>
      </c>
      <c r="C293" s="230" t="s">
        <v>82</v>
      </c>
      <c r="D293" s="262" t="s">
        <v>25</v>
      </c>
      <c r="E293" s="278">
        <v>45657</v>
      </c>
      <c r="F293" s="252"/>
      <c r="G293" s="97" t="s">
        <v>68</v>
      </c>
      <c r="H293" s="47">
        <v>0</v>
      </c>
      <c r="I293" s="47">
        <v>0</v>
      </c>
      <c r="J293" s="14"/>
    </row>
    <row r="294" spans="1:11" s="42" customFormat="1" ht="24.95" customHeight="1" outlineLevel="1" x14ac:dyDescent="0.25">
      <c r="A294" s="214"/>
      <c r="B294" s="216"/>
      <c r="C294" s="208"/>
      <c r="D294" s="212"/>
      <c r="E294" s="208"/>
      <c r="F294" s="216"/>
      <c r="G294" s="80" t="s">
        <v>13</v>
      </c>
      <c r="H294" s="47">
        <v>0</v>
      </c>
      <c r="I294" s="47">
        <v>0</v>
      </c>
      <c r="J294" s="14"/>
    </row>
    <row r="295" spans="1:11" s="42" customFormat="1" ht="24.95" customHeight="1" outlineLevel="1" x14ac:dyDescent="0.25">
      <c r="A295" s="214"/>
      <c r="B295" s="216"/>
      <c r="C295" s="208"/>
      <c r="D295" s="212"/>
      <c r="E295" s="208"/>
      <c r="F295" s="216"/>
      <c r="G295" s="80" t="s">
        <v>14</v>
      </c>
      <c r="H295" s="47">
        <v>0</v>
      </c>
      <c r="I295" s="47">
        <v>0</v>
      </c>
      <c r="J295" s="14"/>
    </row>
    <row r="296" spans="1:11" s="42" customFormat="1" ht="24.95" customHeight="1" outlineLevel="1" x14ac:dyDescent="0.25">
      <c r="A296" s="214"/>
      <c r="B296" s="216"/>
      <c r="C296" s="208"/>
      <c r="D296" s="212"/>
      <c r="E296" s="208"/>
      <c r="F296" s="216"/>
      <c r="G296" s="80" t="s">
        <v>15</v>
      </c>
      <c r="H296" s="47">
        <v>0</v>
      </c>
      <c r="I296" s="47">
        <v>0</v>
      </c>
      <c r="J296" s="14"/>
    </row>
    <row r="297" spans="1:11" ht="24.95" customHeight="1" outlineLevel="1" x14ac:dyDescent="0.25">
      <c r="A297" s="215"/>
      <c r="B297" s="207"/>
      <c r="C297" s="209"/>
      <c r="D297" s="213"/>
      <c r="E297" s="209"/>
      <c r="F297" s="207"/>
      <c r="G297" s="80" t="s">
        <v>194</v>
      </c>
      <c r="H297" s="47">
        <v>0</v>
      </c>
      <c r="I297" s="47">
        <v>0</v>
      </c>
    </row>
    <row r="298" spans="1:11" ht="86.25" customHeight="1" outlineLevel="1" x14ac:dyDescent="0.25">
      <c r="A298" s="127"/>
      <c r="B298" s="32" t="s">
        <v>376</v>
      </c>
      <c r="C298" s="128" t="s">
        <v>82</v>
      </c>
      <c r="D298" s="105" t="s">
        <v>25</v>
      </c>
      <c r="E298" s="129">
        <v>45657</v>
      </c>
      <c r="F298" s="107"/>
      <c r="G298" s="101" t="s">
        <v>18</v>
      </c>
      <c r="H298" s="101" t="s">
        <v>18</v>
      </c>
      <c r="I298" s="101" t="s">
        <v>18</v>
      </c>
      <c r="K298" s="26"/>
    </row>
    <row r="299" spans="1:11" ht="30" customHeight="1" x14ac:dyDescent="0.25">
      <c r="A299" s="159" t="s">
        <v>47</v>
      </c>
      <c r="B299" s="200" t="s">
        <v>283</v>
      </c>
      <c r="C299" s="165" t="s">
        <v>18</v>
      </c>
      <c r="D299" s="156" t="s">
        <v>111</v>
      </c>
      <c r="E299" s="165" t="s">
        <v>18</v>
      </c>
      <c r="F299" s="165" t="s">
        <v>18</v>
      </c>
      <c r="G299" s="97" t="s">
        <v>68</v>
      </c>
      <c r="H299" s="29">
        <f>H300+H301+H302+H303</f>
        <v>715749.1</v>
      </c>
      <c r="I299" s="29">
        <f>I300+I301+I302</f>
        <v>460559.5</v>
      </c>
      <c r="K299" s="68"/>
    </row>
    <row r="300" spans="1:11" ht="23.25" customHeight="1" x14ac:dyDescent="0.25">
      <c r="A300" s="160"/>
      <c r="B300" s="201"/>
      <c r="C300" s="166"/>
      <c r="D300" s="157"/>
      <c r="E300" s="166"/>
      <c r="F300" s="166"/>
      <c r="G300" s="45" t="s">
        <v>13</v>
      </c>
      <c r="H300" s="147">
        <v>182700.79999999999</v>
      </c>
      <c r="I300" s="29">
        <v>126142.3</v>
      </c>
      <c r="K300" s="69"/>
    </row>
    <row r="301" spans="1:11" ht="25.5" customHeight="1" x14ac:dyDescent="0.25">
      <c r="A301" s="160"/>
      <c r="B301" s="201"/>
      <c r="C301" s="166"/>
      <c r="D301" s="157"/>
      <c r="E301" s="166"/>
      <c r="F301" s="166"/>
      <c r="G301" s="45" t="s">
        <v>14</v>
      </c>
      <c r="H301" s="120">
        <f>81987.3+4123.6</f>
        <v>86110.900000000009</v>
      </c>
      <c r="I301" s="29">
        <f>40996+2100.7</f>
        <v>43096.7</v>
      </c>
      <c r="K301" s="69"/>
    </row>
    <row r="302" spans="1:11" ht="25.5" customHeight="1" x14ac:dyDescent="0.25">
      <c r="A302" s="160"/>
      <c r="B302" s="201"/>
      <c r="C302" s="166"/>
      <c r="D302" s="157"/>
      <c r="E302" s="166"/>
      <c r="F302" s="166"/>
      <c r="G302" s="45" t="s">
        <v>15</v>
      </c>
      <c r="H302" s="120">
        <f>828.1+4123.7+441985.6</f>
        <v>446937.39999999997</v>
      </c>
      <c r="I302" s="29">
        <f>414.1+2100.7+288805.7</f>
        <v>291320.5</v>
      </c>
      <c r="K302" s="69"/>
    </row>
    <row r="303" spans="1:11" s="42" customFormat="1" ht="25.5" customHeight="1" x14ac:dyDescent="0.25">
      <c r="A303" s="222"/>
      <c r="B303" s="207"/>
      <c r="C303" s="209"/>
      <c r="D303" s="188"/>
      <c r="E303" s="209"/>
      <c r="F303" s="209"/>
      <c r="G303" s="45" t="s">
        <v>194</v>
      </c>
      <c r="H303" s="120">
        <v>0</v>
      </c>
      <c r="I303" s="29">
        <v>0</v>
      </c>
      <c r="J303" s="14"/>
      <c r="K303" s="69"/>
    </row>
    <row r="304" spans="1:11" ht="33.75" customHeight="1" outlineLevel="1" x14ac:dyDescent="0.25">
      <c r="A304" s="159" t="s">
        <v>48</v>
      </c>
      <c r="B304" s="156" t="s">
        <v>284</v>
      </c>
      <c r="C304" s="165" t="s">
        <v>82</v>
      </c>
      <c r="D304" s="156" t="s">
        <v>20</v>
      </c>
      <c r="E304" s="168">
        <v>45657</v>
      </c>
      <c r="F304" s="159"/>
      <c r="G304" s="97" t="s">
        <v>68</v>
      </c>
      <c r="H304" s="29">
        <v>269981.40000000002</v>
      </c>
      <c r="I304" s="29">
        <v>185020.7</v>
      </c>
      <c r="K304" s="26"/>
    </row>
    <row r="305" spans="1:10" s="42" customFormat="1" ht="29.25" customHeight="1" outlineLevel="1" x14ac:dyDescent="0.25">
      <c r="A305" s="160"/>
      <c r="B305" s="157"/>
      <c r="C305" s="166"/>
      <c r="D305" s="157"/>
      <c r="E305" s="169"/>
      <c r="F305" s="160"/>
      <c r="G305" s="150" t="s">
        <v>13</v>
      </c>
      <c r="H305" s="29">
        <v>0</v>
      </c>
      <c r="I305" s="29">
        <v>0</v>
      </c>
      <c r="J305" s="14"/>
    </row>
    <row r="306" spans="1:10" s="42" customFormat="1" ht="22.5" customHeight="1" outlineLevel="1" x14ac:dyDescent="0.25">
      <c r="A306" s="160"/>
      <c r="B306" s="157"/>
      <c r="C306" s="166"/>
      <c r="D306" s="157"/>
      <c r="E306" s="169"/>
      <c r="F306" s="160"/>
      <c r="G306" s="150" t="s">
        <v>14</v>
      </c>
      <c r="H306" s="154">
        <v>0</v>
      </c>
      <c r="I306" s="154">
        <v>0</v>
      </c>
      <c r="J306" s="14"/>
    </row>
    <row r="307" spans="1:10" s="42" customFormat="1" ht="32.25" customHeight="1" outlineLevel="1" x14ac:dyDescent="0.25">
      <c r="A307" s="160"/>
      <c r="B307" s="157"/>
      <c r="C307" s="166"/>
      <c r="D307" s="157"/>
      <c r="E307" s="169"/>
      <c r="F307" s="160"/>
      <c r="G307" s="150" t="s">
        <v>15</v>
      </c>
      <c r="H307" s="154">
        <v>269981.40000000002</v>
      </c>
      <c r="I307" s="154">
        <v>185020.7</v>
      </c>
      <c r="J307" s="14"/>
    </row>
    <row r="308" spans="1:10" s="42" customFormat="1" ht="32.25" customHeight="1" outlineLevel="1" x14ac:dyDescent="0.25">
      <c r="A308" s="161"/>
      <c r="B308" s="158"/>
      <c r="C308" s="167"/>
      <c r="D308" s="158"/>
      <c r="E308" s="170"/>
      <c r="F308" s="161"/>
      <c r="G308" s="150" t="s">
        <v>194</v>
      </c>
      <c r="H308" s="154">
        <v>0</v>
      </c>
      <c r="I308" s="154">
        <v>0</v>
      </c>
      <c r="J308" s="14"/>
    </row>
    <row r="309" spans="1:10" ht="15" customHeight="1" outlineLevel="1" x14ac:dyDescent="0.25">
      <c r="A309" s="199"/>
      <c r="B309" s="200" t="s">
        <v>285</v>
      </c>
      <c r="C309" s="165" t="s">
        <v>82</v>
      </c>
      <c r="D309" s="237" t="s">
        <v>20</v>
      </c>
      <c r="E309" s="168">
        <v>45657</v>
      </c>
      <c r="F309" s="277"/>
      <c r="G309" s="165" t="s">
        <v>18</v>
      </c>
      <c r="H309" s="165" t="s">
        <v>18</v>
      </c>
      <c r="I309" s="165" t="s">
        <v>18</v>
      </c>
    </row>
    <row r="310" spans="1:10" ht="84.75" customHeight="1" outlineLevel="1" x14ac:dyDescent="0.25">
      <c r="A310" s="199"/>
      <c r="B310" s="202"/>
      <c r="C310" s="167"/>
      <c r="D310" s="237"/>
      <c r="E310" s="173"/>
      <c r="F310" s="277"/>
      <c r="G310" s="167"/>
      <c r="H310" s="167"/>
      <c r="I310" s="167"/>
    </row>
    <row r="311" spans="1:10" ht="29.25" customHeight="1" outlineLevel="1" x14ac:dyDescent="0.25">
      <c r="A311" s="248" t="s">
        <v>174</v>
      </c>
      <c r="B311" s="200" t="s">
        <v>286</v>
      </c>
      <c r="C311" s="165" t="s">
        <v>82</v>
      </c>
      <c r="D311" s="210" t="s">
        <v>112</v>
      </c>
      <c r="E311" s="168">
        <v>45657</v>
      </c>
      <c r="F311" s="200"/>
      <c r="G311" s="102" t="s">
        <v>68</v>
      </c>
      <c r="H311" s="154">
        <f>H313+H314</f>
        <v>254819.6</v>
      </c>
      <c r="I311" s="154">
        <f>I313+I314</f>
        <v>145195.1</v>
      </c>
    </row>
    <row r="312" spans="1:10" s="42" customFormat="1" ht="29.25" customHeight="1" outlineLevel="1" x14ac:dyDescent="0.25">
      <c r="A312" s="249"/>
      <c r="B312" s="201"/>
      <c r="C312" s="166"/>
      <c r="D312" s="211"/>
      <c r="E312" s="169"/>
      <c r="F312" s="201"/>
      <c r="G312" s="102" t="s">
        <v>13</v>
      </c>
      <c r="H312" s="154">
        <v>0</v>
      </c>
      <c r="I312" s="154">
        <v>0</v>
      </c>
      <c r="J312" s="14"/>
    </row>
    <row r="313" spans="1:10" ht="22.5" customHeight="1" outlineLevel="1" x14ac:dyDescent="0.25">
      <c r="A313" s="250"/>
      <c r="B313" s="201"/>
      <c r="C313" s="208"/>
      <c r="D313" s="212"/>
      <c r="E313" s="181"/>
      <c r="F313" s="216"/>
      <c r="G313" s="102" t="s">
        <v>14</v>
      </c>
      <c r="H313" s="154">
        <f>82815.4-828.1</f>
        <v>81987.299999999988</v>
      </c>
      <c r="I313" s="154">
        <f>41410.1-414.1</f>
        <v>40996</v>
      </c>
    </row>
    <row r="314" spans="1:10" ht="32.25" customHeight="1" outlineLevel="1" x14ac:dyDescent="0.25">
      <c r="A314" s="250"/>
      <c r="B314" s="201"/>
      <c r="C314" s="208"/>
      <c r="D314" s="212"/>
      <c r="E314" s="181"/>
      <c r="F314" s="216"/>
      <c r="G314" s="102" t="s">
        <v>15</v>
      </c>
      <c r="H314" s="154">
        <f>172004.2+828.1</f>
        <v>172832.30000000002</v>
      </c>
      <c r="I314" s="154">
        <f>103785+414.1</f>
        <v>104199.1</v>
      </c>
    </row>
    <row r="315" spans="1:10" s="42" customFormat="1" ht="32.25" customHeight="1" outlineLevel="1" x14ac:dyDescent="0.25">
      <c r="A315" s="206"/>
      <c r="B315" s="207"/>
      <c r="C315" s="209"/>
      <c r="D315" s="213"/>
      <c r="E315" s="182"/>
      <c r="F315" s="207"/>
      <c r="G315" s="102" t="s">
        <v>194</v>
      </c>
      <c r="H315" s="154">
        <v>0</v>
      </c>
      <c r="I315" s="154">
        <v>0</v>
      </c>
      <c r="J315" s="14"/>
    </row>
    <row r="316" spans="1:10" ht="87.75" customHeight="1" outlineLevel="1" x14ac:dyDescent="0.25">
      <c r="A316" s="131"/>
      <c r="B316" s="32" t="s">
        <v>287</v>
      </c>
      <c r="C316" s="128" t="s">
        <v>82</v>
      </c>
      <c r="D316" s="31" t="s">
        <v>112</v>
      </c>
      <c r="E316" s="37">
        <v>45657</v>
      </c>
      <c r="F316" s="32"/>
      <c r="G316" s="101" t="s">
        <v>18</v>
      </c>
      <c r="H316" s="148" t="s">
        <v>18</v>
      </c>
      <c r="I316" s="148" t="s">
        <v>18</v>
      </c>
    </row>
    <row r="317" spans="1:10" ht="115.5" customHeight="1" outlineLevel="1" x14ac:dyDescent="0.25">
      <c r="A317" s="131"/>
      <c r="B317" s="32" t="s">
        <v>288</v>
      </c>
      <c r="C317" s="128" t="s">
        <v>28</v>
      </c>
      <c r="D317" s="31" t="s">
        <v>112</v>
      </c>
      <c r="E317" s="128" t="s">
        <v>142</v>
      </c>
      <c r="F317" s="32" t="s">
        <v>388</v>
      </c>
      <c r="G317" s="101" t="s">
        <v>18</v>
      </c>
      <c r="H317" s="148" t="s">
        <v>18</v>
      </c>
      <c r="I317" s="148" t="s">
        <v>18</v>
      </c>
    </row>
    <row r="318" spans="1:10" s="20" customFormat="1" ht="24.95" customHeight="1" outlineLevel="1" x14ac:dyDescent="0.25">
      <c r="A318" s="254" t="s">
        <v>175</v>
      </c>
      <c r="B318" s="200" t="s">
        <v>289</v>
      </c>
      <c r="C318" s="165" t="s">
        <v>82</v>
      </c>
      <c r="D318" s="156" t="s">
        <v>115</v>
      </c>
      <c r="E318" s="168">
        <v>45657</v>
      </c>
      <c r="F318" s="284"/>
      <c r="G318" s="97" t="s">
        <v>68</v>
      </c>
      <c r="H318" s="29">
        <f>H320+H321</f>
        <v>8247.2999999999993</v>
      </c>
      <c r="I318" s="29">
        <f>I320+I321</f>
        <v>4201.3999999999996</v>
      </c>
      <c r="J318" s="14"/>
    </row>
    <row r="319" spans="1:10" s="20" customFormat="1" ht="24.95" customHeight="1" outlineLevel="1" x14ac:dyDescent="0.25">
      <c r="A319" s="255"/>
      <c r="B319" s="201"/>
      <c r="C319" s="166"/>
      <c r="D319" s="157"/>
      <c r="E319" s="169"/>
      <c r="F319" s="285"/>
      <c r="G319" s="97" t="s">
        <v>13</v>
      </c>
      <c r="H319" s="29">
        <v>0</v>
      </c>
      <c r="I319" s="29">
        <v>0</v>
      </c>
      <c r="J319" s="14"/>
    </row>
    <row r="320" spans="1:10" s="20" customFormat="1" ht="24.95" customHeight="1" outlineLevel="1" x14ac:dyDescent="0.25">
      <c r="A320" s="160"/>
      <c r="B320" s="201"/>
      <c r="C320" s="166"/>
      <c r="D320" s="157"/>
      <c r="E320" s="172"/>
      <c r="F320" s="285"/>
      <c r="G320" s="39" t="s">
        <v>14</v>
      </c>
      <c r="H320" s="29">
        <v>4123.6000000000004</v>
      </c>
      <c r="I320" s="29">
        <v>2100.6999999999998</v>
      </c>
      <c r="J320" s="14"/>
    </row>
    <row r="321" spans="1:10" s="20" customFormat="1" ht="24.95" customHeight="1" outlineLevel="1" x14ac:dyDescent="0.25">
      <c r="A321" s="160"/>
      <c r="B321" s="201"/>
      <c r="C321" s="166"/>
      <c r="D321" s="157"/>
      <c r="E321" s="172"/>
      <c r="F321" s="285"/>
      <c r="G321" s="97" t="s">
        <v>15</v>
      </c>
      <c r="H321" s="29">
        <v>4123.7</v>
      </c>
      <c r="I321" s="29">
        <v>2100.6999999999998</v>
      </c>
      <c r="J321" s="14"/>
    </row>
    <row r="322" spans="1:10" s="20" customFormat="1" ht="24.95" customHeight="1" outlineLevel="1" x14ac:dyDescent="0.25">
      <c r="A322" s="222"/>
      <c r="B322" s="207"/>
      <c r="C322" s="209"/>
      <c r="D322" s="188"/>
      <c r="E322" s="182"/>
      <c r="F322" s="233"/>
      <c r="G322" s="93" t="s">
        <v>194</v>
      </c>
      <c r="H322" s="121">
        <v>0</v>
      </c>
      <c r="I322" s="29">
        <v>0</v>
      </c>
      <c r="J322" s="14"/>
    </row>
    <row r="323" spans="1:10" s="20" customFormat="1" ht="105" customHeight="1" outlineLevel="1" x14ac:dyDescent="0.25">
      <c r="A323" s="94"/>
      <c r="B323" s="73" t="s">
        <v>290</v>
      </c>
      <c r="C323" s="98" t="s">
        <v>82</v>
      </c>
      <c r="D323" s="97" t="s">
        <v>115</v>
      </c>
      <c r="E323" s="111">
        <v>45657</v>
      </c>
      <c r="F323" s="132"/>
      <c r="G323" s="101" t="s">
        <v>18</v>
      </c>
      <c r="H323" s="101" t="s">
        <v>18</v>
      </c>
      <c r="I323" s="101" t="s">
        <v>18</v>
      </c>
      <c r="J323" s="14"/>
    </row>
    <row r="324" spans="1:10" s="20" customFormat="1" ht="30" customHeight="1" outlineLevel="1" x14ac:dyDescent="0.25">
      <c r="A324" s="226" t="s">
        <v>176</v>
      </c>
      <c r="B324" s="200" t="s">
        <v>291</v>
      </c>
      <c r="C324" s="165" t="s">
        <v>82</v>
      </c>
      <c r="D324" s="210" t="s">
        <v>115</v>
      </c>
      <c r="E324" s="168">
        <v>45657</v>
      </c>
      <c r="F324" s="284"/>
      <c r="G324" s="55" t="s">
        <v>68</v>
      </c>
      <c r="H324" s="155">
        <f>H325+H326+H327+H328</f>
        <v>182700.79999999999</v>
      </c>
      <c r="I324" s="155">
        <f>I325+I326+I327+I328</f>
        <v>126142.29999999999</v>
      </c>
      <c r="J324" s="14"/>
    </row>
    <row r="325" spans="1:10" s="20" customFormat="1" ht="30" customHeight="1" outlineLevel="1" x14ac:dyDescent="0.25">
      <c r="A325" s="251"/>
      <c r="B325" s="201"/>
      <c r="C325" s="166"/>
      <c r="D325" s="211"/>
      <c r="E325" s="169"/>
      <c r="F325" s="285"/>
      <c r="G325" s="39" t="s">
        <v>13</v>
      </c>
      <c r="H325" s="29">
        <v>182700.79999999999</v>
      </c>
      <c r="I325" s="29">
        <f>580.9+125561.4</f>
        <v>126142.29999999999</v>
      </c>
      <c r="J325" s="14"/>
    </row>
    <row r="326" spans="1:10" s="20" customFormat="1" ht="30" customHeight="1" outlineLevel="1" x14ac:dyDescent="0.25">
      <c r="A326" s="205"/>
      <c r="B326" s="216"/>
      <c r="C326" s="208"/>
      <c r="D326" s="212"/>
      <c r="E326" s="181"/>
      <c r="F326" s="232"/>
      <c r="G326" s="39" t="s">
        <v>14</v>
      </c>
      <c r="H326" s="121">
        <v>0</v>
      </c>
      <c r="I326" s="121">
        <v>0</v>
      </c>
      <c r="J326" s="14"/>
    </row>
    <row r="327" spans="1:10" s="20" customFormat="1" ht="30" customHeight="1" outlineLevel="1" x14ac:dyDescent="0.25">
      <c r="A327" s="205"/>
      <c r="B327" s="216"/>
      <c r="C327" s="208"/>
      <c r="D327" s="212"/>
      <c r="E327" s="181"/>
      <c r="F327" s="232"/>
      <c r="G327" s="97" t="s">
        <v>15</v>
      </c>
      <c r="H327" s="121">
        <v>0</v>
      </c>
      <c r="I327" s="121">
        <v>0</v>
      </c>
      <c r="J327" s="14"/>
    </row>
    <row r="328" spans="1:10" s="20" customFormat="1" ht="30" customHeight="1" outlineLevel="1" x14ac:dyDescent="0.25">
      <c r="A328" s="206"/>
      <c r="B328" s="207"/>
      <c r="C328" s="209"/>
      <c r="D328" s="213"/>
      <c r="E328" s="182"/>
      <c r="F328" s="233"/>
      <c r="G328" s="93" t="s">
        <v>194</v>
      </c>
      <c r="H328" s="121">
        <v>0</v>
      </c>
      <c r="I328" s="121">
        <v>0</v>
      </c>
      <c r="J328" s="14"/>
    </row>
    <row r="329" spans="1:10" s="20" customFormat="1" ht="96.75" customHeight="1" outlineLevel="1" x14ac:dyDescent="0.25">
      <c r="A329" s="94"/>
      <c r="B329" s="119" t="s">
        <v>292</v>
      </c>
      <c r="C329" s="99" t="s">
        <v>82</v>
      </c>
      <c r="D329" s="97" t="s">
        <v>115</v>
      </c>
      <c r="E329" s="115">
        <v>45657</v>
      </c>
      <c r="F329" s="130"/>
      <c r="G329" s="101" t="s">
        <v>18</v>
      </c>
      <c r="H329" s="101" t="s">
        <v>18</v>
      </c>
      <c r="I329" s="101" t="s">
        <v>18</v>
      </c>
      <c r="J329" s="14"/>
    </row>
    <row r="330" spans="1:10" ht="24.95" customHeight="1" x14ac:dyDescent="0.25">
      <c r="A330" s="159" t="s">
        <v>49</v>
      </c>
      <c r="B330" s="200" t="s">
        <v>293</v>
      </c>
      <c r="C330" s="165" t="s">
        <v>18</v>
      </c>
      <c r="D330" s="156" t="s">
        <v>111</v>
      </c>
      <c r="E330" s="165" t="s">
        <v>18</v>
      </c>
      <c r="F330" s="165" t="s">
        <v>18</v>
      </c>
      <c r="G330" s="102" t="s">
        <v>68</v>
      </c>
      <c r="H330" s="47">
        <v>0</v>
      </c>
      <c r="I330" s="47">
        <v>0</v>
      </c>
    </row>
    <row r="331" spans="1:10" s="42" customFormat="1" ht="24.95" customHeight="1" x14ac:dyDescent="0.25">
      <c r="A331" s="160"/>
      <c r="B331" s="201"/>
      <c r="C331" s="166"/>
      <c r="D331" s="157"/>
      <c r="E331" s="166"/>
      <c r="F331" s="166"/>
      <c r="G331" s="102" t="s">
        <v>13</v>
      </c>
      <c r="H331" s="47">
        <v>0</v>
      </c>
      <c r="I331" s="47">
        <v>0</v>
      </c>
      <c r="J331" s="14"/>
    </row>
    <row r="332" spans="1:10" ht="24.95" customHeight="1" x14ac:dyDescent="0.25">
      <c r="A332" s="242"/>
      <c r="B332" s="201"/>
      <c r="C332" s="208"/>
      <c r="D332" s="187"/>
      <c r="E332" s="208"/>
      <c r="F332" s="208"/>
      <c r="G332" s="102" t="s">
        <v>14</v>
      </c>
      <c r="H332" s="47">
        <v>0</v>
      </c>
      <c r="I332" s="47">
        <v>0</v>
      </c>
    </row>
    <row r="333" spans="1:10" s="42" customFormat="1" ht="24.95" customHeight="1" x14ac:dyDescent="0.25">
      <c r="A333" s="242"/>
      <c r="B333" s="201"/>
      <c r="C333" s="208"/>
      <c r="D333" s="187"/>
      <c r="E333" s="208"/>
      <c r="F333" s="208"/>
      <c r="G333" s="102" t="s">
        <v>15</v>
      </c>
      <c r="H333" s="47">
        <v>0</v>
      </c>
      <c r="I333" s="47">
        <v>0</v>
      </c>
      <c r="J333" s="14"/>
    </row>
    <row r="334" spans="1:10" ht="24.95" customHeight="1" x14ac:dyDescent="0.25">
      <c r="A334" s="222"/>
      <c r="B334" s="202"/>
      <c r="C334" s="209"/>
      <c r="D334" s="188"/>
      <c r="E334" s="209"/>
      <c r="F334" s="209"/>
      <c r="G334" s="102" t="s">
        <v>194</v>
      </c>
      <c r="H334" s="47">
        <v>0</v>
      </c>
      <c r="I334" s="47">
        <v>0</v>
      </c>
    </row>
    <row r="335" spans="1:10" ht="24.95" customHeight="1" outlineLevel="1" x14ac:dyDescent="0.25">
      <c r="A335" s="199" t="s">
        <v>50</v>
      </c>
      <c r="B335" s="200" t="s">
        <v>294</v>
      </c>
      <c r="C335" s="165" t="s">
        <v>82</v>
      </c>
      <c r="D335" s="237" t="s">
        <v>113</v>
      </c>
      <c r="E335" s="168">
        <v>45657</v>
      </c>
      <c r="F335" s="239"/>
      <c r="G335" s="102" t="s">
        <v>68</v>
      </c>
      <c r="H335" s="47">
        <v>0</v>
      </c>
      <c r="I335" s="47">
        <v>0</v>
      </c>
    </row>
    <row r="336" spans="1:10" ht="24.95" customHeight="1" outlineLevel="1" x14ac:dyDescent="0.25">
      <c r="A336" s="199"/>
      <c r="B336" s="201"/>
      <c r="C336" s="166"/>
      <c r="D336" s="237"/>
      <c r="E336" s="172"/>
      <c r="F336" s="239"/>
      <c r="G336" s="102" t="s">
        <v>13</v>
      </c>
      <c r="H336" s="47">
        <v>0</v>
      </c>
      <c r="I336" s="47">
        <v>0</v>
      </c>
    </row>
    <row r="337" spans="1:11" ht="24.95" customHeight="1" outlineLevel="1" x14ac:dyDescent="0.25">
      <c r="A337" s="199"/>
      <c r="B337" s="201"/>
      <c r="C337" s="166"/>
      <c r="D337" s="237"/>
      <c r="E337" s="172"/>
      <c r="F337" s="239"/>
      <c r="G337" s="102" t="s">
        <v>14</v>
      </c>
      <c r="H337" s="47">
        <v>0</v>
      </c>
      <c r="I337" s="47">
        <v>0</v>
      </c>
    </row>
    <row r="338" spans="1:11" ht="24.95" customHeight="1" outlineLevel="1" x14ac:dyDescent="0.25">
      <c r="A338" s="199"/>
      <c r="B338" s="201"/>
      <c r="C338" s="166"/>
      <c r="D338" s="237"/>
      <c r="E338" s="172"/>
      <c r="F338" s="239"/>
      <c r="G338" s="102" t="s">
        <v>15</v>
      </c>
      <c r="H338" s="47">
        <v>0</v>
      </c>
      <c r="I338" s="47">
        <v>0</v>
      </c>
    </row>
    <row r="339" spans="1:11" ht="24.95" customHeight="1" outlineLevel="1" x14ac:dyDescent="0.25">
      <c r="A339" s="199"/>
      <c r="B339" s="202"/>
      <c r="C339" s="167"/>
      <c r="D339" s="237"/>
      <c r="E339" s="173"/>
      <c r="F339" s="239"/>
      <c r="G339" s="102" t="s">
        <v>194</v>
      </c>
      <c r="H339" s="47">
        <v>0</v>
      </c>
      <c r="I339" s="47">
        <v>0</v>
      </c>
    </row>
    <row r="340" spans="1:11" ht="15" customHeight="1" outlineLevel="1" x14ac:dyDescent="0.25">
      <c r="A340" s="199"/>
      <c r="B340" s="200" t="s">
        <v>295</v>
      </c>
      <c r="C340" s="165" t="s">
        <v>82</v>
      </c>
      <c r="D340" s="237" t="s">
        <v>113</v>
      </c>
      <c r="E340" s="171" t="s">
        <v>153</v>
      </c>
      <c r="F340" s="244"/>
      <c r="G340" s="171" t="s">
        <v>18</v>
      </c>
      <c r="H340" s="171" t="s">
        <v>18</v>
      </c>
      <c r="I340" s="171" t="s">
        <v>18</v>
      </c>
    </row>
    <row r="341" spans="1:11" ht="87.75" customHeight="1" outlineLevel="1" x14ac:dyDescent="0.25">
      <c r="A341" s="199"/>
      <c r="B341" s="202"/>
      <c r="C341" s="167"/>
      <c r="D341" s="237"/>
      <c r="E341" s="173"/>
      <c r="F341" s="244"/>
      <c r="G341" s="173"/>
      <c r="H341" s="173"/>
      <c r="I341" s="173"/>
    </row>
    <row r="342" spans="1:11" ht="24.95" customHeight="1" x14ac:dyDescent="0.25">
      <c r="A342" s="159" t="s">
        <v>51</v>
      </c>
      <c r="B342" s="200" t="s">
        <v>296</v>
      </c>
      <c r="C342" s="165" t="s">
        <v>18</v>
      </c>
      <c r="D342" s="156" t="s">
        <v>114</v>
      </c>
      <c r="E342" s="165" t="s">
        <v>18</v>
      </c>
      <c r="F342" s="165" t="s">
        <v>18</v>
      </c>
      <c r="G342" s="45" t="s">
        <v>68</v>
      </c>
      <c r="H342" s="64">
        <f>H343+H344+H345</f>
        <v>232129.7</v>
      </c>
      <c r="I342" s="64">
        <f>I343+I344+I345</f>
        <v>131600.20000000001</v>
      </c>
      <c r="K342" s="18"/>
    </row>
    <row r="343" spans="1:11" ht="24.95" customHeight="1" x14ac:dyDescent="0.25">
      <c r="A343" s="160"/>
      <c r="B343" s="201"/>
      <c r="C343" s="166"/>
      <c r="D343" s="157"/>
      <c r="E343" s="166"/>
      <c r="F343" s="166"/>
      <c r="G343" s="45" t="s">
        <v>13</v>
      </c>
      <c r="H343" s="47">
        <v>159617.1</v>
      </c>
      <c r="I343" s="29">
        <f>I348</f>
        <v>89571.7</v>
      </c>
      <c r="K343" s="18"/>
    </row>
    <row r="344" spans="1:11" ht="24.95" customHeight="1" x14ac:dyDescent="0.25">
      <c r="A344" s="160"/>
      <c r="B344" s="201"/>
      <c r="C344" s="166"/>
      <c r="D344" s="157"/>
      <c r="E344" s="166"/>
      <c r="F344" s="166"/>
      <c r="G344" s="45" t="s">
        <v>14</v>
      </c>
      <c r="H344" s="47">
        <v>62073.3</v>
      </c>
      <c r="I344" s="29">
        <f>I349</f>
        <v>34833.5</v>
      </c>
      <c r="K344" s="18"/>
    </row>
    <row r="345" spans="1:11" ht="24.95" customHeight="1" x14ac:dyDescent="0.25">
      <c r="A345" s="160"/>
      <c r="B345" s="201"/>
      <c r="C345" s="166"/>
      <c r="D345" s="157"/>
      <c r="E345" s="166"/>
      <c r="F345" s="166"/>
      <c r="G345" s="45" t="s">
        <v>15</v>
      </c>
      <c r="H345" s="29">
        <f>H350+H354</f>
        <v>10439.299999999999</v>
      </c>
      <c r="I345" s="29">
        <f>I350+I354</f>
        <v>7195</v>
      </c>
      <c r="K345" s="18"/>
    </row>
    <row r="346" spans="1:11" s="42" customFormat="1" ht="24.95" customHeight="1" x14ac:dyDescent="0.25">
      <c r="A346" s="222"/>
      <c r="B346" s="207"/>
      <c r="C346" s="209"/>
      <c r="D346" s="188"/>
      <c r="E346" s="209"/>
      <c r="F346" s="209"/>
      <c r="G346" s="46" t="s">
        <v>194</v>
      </c>
      <c r="H346" s="120">
        <v>0</v>
      </c>
      <c r="I346" s="120">
        <v>0</v>
      </c>
      <c r="J346" s="14"/>
      <c r="K346" s="18"/>
    </row>
    <row r="347" spans="1:11" ht="24.95" customHeight="1" outlineLevel="1" x14ac:dyDescent="0.25">
      <c r="A347" s="159" t="s">
        <v>52</v>
      </c>
      <c r="B347" s="156" t="s">
        <v>297</v>
      </c>
      <c r="C347" s="165" t="s">
        <v>82</v>
      </c>
      <c r="D347" s="156" t="s">
        <v>154</v>
      </c>
      <c r="E347" s="168">
        <v>45657</v>
      </c>
      <c r="F347" s="175"/>
      <c r="G347" s="97" t="s">
        <v>68</v>
      </c>
      <c r="H347" s="29">
        <f>H348+H349+H350</f>
        <v>223929.7</v>
      </c>
      <c r="I347" s="29">
        <f>I348+I349+I350</f>
        <v>125661.9</v>
      </c>
    </row>
    <row r="348" spans="1:11" ht="24.95" customHeight="1" outlineLevel="1" x14ac:dyDescent="0.25">
      <c r="A348" s="160"/>
      <c r="B348" s="157"/>
      <c r="C348" s="166"/>
      <c r="D348" s="157"/>
      <c r="E348" s="169"/>
      <c r="F348" s="176"/>
      <c r="G348" s="97" t="s">
        <v>13</v>
      </c>
      <c r="H348" s="47">
        <v>159617.1</v>
      </c>
      <c r="I348" s="29">
        <v>89571.7</v>
      </c>
    </row>
    <row r="349" spans="1:11" ht="24.95" customHeight="1" outlineLevel="1" x14ac:dyDescent="0.25">
      <c r="A349" s="160"/>
      <c r="B349" s="157"/>
      <c r="C349" s="166"/>
      <c r="D349" s="157"/>
      <c r="E349" s="169"/>
      <c r="F349" s="176"/>
      <c r="G349" s="97" t="s">
        <v>14</v>
      </c>
      <c r="H349" s="29">
        <v>62073.3</v>
      </c>
      <c r="I349" s="29">
        <v>34833.5</v>
      </c>
    </row>
    <row r="350" spans="1:11" ht="24.95" customHeight="1" outlineLevel="1" x14ac:dyDescent="0.25">
      <c r="A350" s="160"/>
      <c r="B350" s="157"/>
      <c r="C350" s="166"/>
      <c r="D350" s="157"/>
      <c r="E350" s="169"/>
      <c r="F350" s="176"/>
      <c r="G350" s="97" t="s">
        <v>15</v>
      </c>
      <c r="H350" s="29">
        <v>2239.3000000000002</v>
      </c>
      <c r="I350" s="29">
        <v>1256.7</v>
      </c>
    </row>
    <row r="351" spans="1:11" s="42" customFormat="1" ht="24.95" customHeight="1" outlineLevel="1" x14ac:dyDescent="0.25">
      <c r="A351" s="161"/>
      <c r="B351" s="158"/>
      <c r="C351" s="167"/>
      <c r="D351" s="158"/>
      <c r="E351" s="170"/>
      <c r="F351" s="177"/>
      <c r="G351" s="142" t="s">
        <v>194</v>
      </c>
      <c r="H351" s="147">
        <v>0</v>
      </c>
      <c r="I351" s="147">
        <v>0</v>
      </c>
      <c r="J351" s="14"/>
    </row>
    <row r="352" spans="1:11" ht="15" customHeight="1" outlineLevel="1" x14ac:dyDescent="0.25">
      <c r="A352" s="199"/>
      <c r="B352" s="200" t="s">
        <v>298</v>
      </c>
      <c r="C352" s="165" t="s">
        <v>82</v>
      </c>
      <c r="D352" s="237" t="s">
        <v>21</v>
      </c>
      <c r="E352" s="171" t="s">
        <v>153</v>
      </c>
      <c r="F352" s="274"/>
      <c r="G352" s="171" t="s">
        <v>18</v>
      </c>
      <c r="H352" s="171" t="s">
        <v>18</v>
      </c>
      <c r="I352" s="171" t="s">
        <v>18</v>
      </c>
    </row>
    <row r="353" spans="1:11" ht="110.25" customHeight="1" outlineLevel="1" x14ac:dyDescent="0.25">
      <c r="A353" s="199"/>
      <c r="B353" s="202"/>
      <c r="C353" s="167"/>
      <c r="D353" s="237"/>
      <c r="E353" s="173"/>
      <c r="F353" s="274"/>
      <c r="G353" s="173"/>
      <c r="H353" s="173"/>
      <c r="I353" s="173"/>
    </row>
    <row r="354" spans="1:11" ht="21.75" customHeight="1" outlineLevel="1" x14ac:dyDescent="0.25">
      <c r="A354" s="159" t="s">
        <v>81</v>
      </c>
      <c r="B354" s="156" t="s">
        <v>299</v>
      </c>
      <c r="C354" s="165" t="s">
        <v>82</v>
      </c>
      <c r="D354" s="156" t="s">
        <v>21</v>
      </c>
      <c r="E354" s="168">
        <v>45657</v>
      </c>
      <c r="F354" s="159"/>
      <c r="G354" s="97" t="s">
        <v>68</v>
      </c>
      <c r="H354" s="29">
        <v>8200</v>
      </c>
      <c r="I354" s="29">
        <v>5938.3</v>
      </c>
    </row>
    <row r="355" spans="1:11" s="42" customFormat="1" ht="24.95" customHeight="1" outlineLevel="1" x14ac:dyDescent="0.25">
      <c r="A355" s="160"/>
      <c r="B355" s="157"/>
      <c r="C355" s="166"/>
      <c r="D355" s="157"/>
      <c r="E355" s="169"/>
      <c r="F355" s="160"/>
      <c r="G355" s="146" t="s">
        <v>13</v>
      </c>
      <c r="H355" s="47">
        <v>0</v>
      </c>
      <c r="I355" s="29">
        <v>0</v>
      </c>
      <c r="J355" s="14"/>
    </row>
    <row r="356" spans="1:11" s="42" customFormat="1" ht="24.95" customHeight="1" outlineLevel="1" x14ac:dyDescent="0.25">
      <c r="A356" s="160"/>
      <c r="B356" s="157"/>
      <c r="C356" s="166"/>
      <c r="D356" s="157"/>
      <c r="E356" s="169"/>
      <c r="F356" s="160"/>
      <c r="G356" s="146" t="s">
        <v>14</v>
      </c>
      <c r="H356" s="29">
        <v>0</v>
      </c>
      <c r="I356" s="29">
        <v>0</v>
      </c>
      <c r="J356" s="14"/>
    </row>
    <row r="357" spans="1:11" s="42" customFormat="1" ht="24.95" customHeight="1" outlineLevel="1" x14ac:dyDescent="0.25">
      <c r="A357" s="160"/>
      <c r="B357" s="157"/>
      <c r="C357" s="166"/>
      <c r="D357" s="157"/>
      <c r="E357" s="169"/>
      <c r="F357" s="160"/>
      <c r="G357" s="146" t="s">
        <v>15</v>
      </c>
      <c r="H357" s="29">
        <v>8200</v>
      </c>
      <c r="I357" s="29">
        <v>5938.3</v>
      </c>
      <c r="J357" s="14"/>
    </row>
    <row r="358" spans="1:11" s="42" customFormat="1" ht="24.95" customHeight="1" outlineLevel="1" x14ac:dyDescent="0.25">
      <c r="A358" s="161"/>
      <c r="B358" s="158"/>
      <c r="C358" s="167"/>
      <c r="D358" s="158"/>
      <c r="E358" s="170"/>
      <c r="F358" s="161"/>
      <c r="G358" s="142" t="s">
        <v>194</v>
      </c>
      <c r="H358" s="147">
        <v>0</v>
      </c>
      <c r="I358" s="147">
        <v>0</v>
      </c>
      <c r="J358" s="14"/>
    </row>
    <row r="359" spans="1:11" ht="15" customHeight="1" outlineLevel="1" x14ac:dyDescent="0.25">
      <c r="A359" s="199"/>
      <c r="B359" s="200" t="s">
        <v>300</v>
      </c>
      <c r="C359" s="165" t="s">
        <v>82</v>
      </c>
      <c r="D359" s="237" t="s">
        <v>21</v>
      </c>
      <c r="E359" s="171" t="s">
        <v>153</v>
      </c>
      <c r="F359" s="274"/>
      <c r="G359" s="171" t="s">
        <v>18</v>
      </c>
      <c r="H359" s="171" t="s">
        <v>18</v>
      </c>
      <c r="I359" s="171" t="s">
        <v>18</v>
      </c>
    </row>
    <row r="360" spans="1:11" ht="101.25" customHeight="1" outlineLevel="1" x14ac:dyDescent="0.25">
      <c r="A360" s="199"/>
      <c r="B360" s="202"/>
      <c r="C360" s="167"/>
      <c r="D360" s="237"/>
      <c r="E360" s="173"/>
      <c r="F360" s="274"/>
      <c r="G360" s="173"/>
      <c r="H360" s="173"/>
      <c r="I360" s="173"/>
    </row>
    <row r="361" spans="1:11" ht="24.95" customHeight="1" x14ac:dyDescent="0.25">
      <c r="A361" s="159" t="s">
        <v>53</v>
      </c>
      <c r="B361" s="200" t="s">
        <v>301</v>
      </c>
      <c r="C361" s="165" t="s">
        <v>18</v>
      </c>
      <c r="D361" s="156" t="s">
        <v>111</v>
      </c>
      <c r="E361" s="165" t="s">
        <v>18</v>
      </c>
      <c r="F361" s="165" t="s">
        <v>18</v>
      </c>
      <c r="G361" s="45" t="s">
        <v>68</v>
      </c>
      <c r="H361" s="64">
        <v>686405.6</v>
      </c>
      <c r="I361" s="64">
        <v>336355.5</v>
      </c>
      <c r="K361" s="14"/>
    </row>
    <row r="362" spans="1:11" ht="24.95" customHeight="1" x14ac:dyDescent="0.25">
      <c r="A362" s="160"/>
      <c r="B362" s="201"/>
      <c r="C362" s="166"/>
      <c r="D362" s="157"/>
      <c r="E362" s="166"/>
      <c r="F362" s="166"/>
      <c r="G362" s="56" t="s">
        <v>13</v>
      </c>
      <c r="H362" s="67">
        <v>362032.1</v>
      </c>
      <c r="I362" s="65">
        <v>188522.7</v>
      </c>
      <c r="K362" s="14"/>
    </row>
    <row r="363" spans="1:11" ht="24.95" customHeight="1" x14ac:dyDescent="0.25">
      <c r="A363" s="160"/>
      <c r="B363" s="201"/>
      <c r="C363" s="166"/>
      <c r="D363" s="157"/>
      <c r="E363" s="166"/>
      <c r="F363" s="166"/>
      <c r="G363" s="56" t="s">
        <v>14</v>
      </c>
      <c r="H363" s="67">
        <v>254755.7</v>
      </c>
      <c r="I363" s="65">
        <v>113882.1</v>
      </c>
      <c r="K363" s="14"/>
    </row>
    <row r="364" spans="1:11" ht="24.95" customHeight="1" x14ac:dyDescent="0.25">
      <c r="A364" s="160"/>
      <c r="B364" s="201"/>
      <c r="C364" s="166"/>
      <c r="D364" s="157"/>
      <c r="E364" s="166"/>
      <c r="F364" s="166"/>
      <c r="G364" s="56" t="s">
        <v>15</v>
      </c>
      <c r="H364" s="67">
        <v>69617.8</v>
      </c>
      <c r="I364" s="65">
        <v>33950.699999999997</v>
      </c>
      <c r="K364" s="14"/>
    </row>
    <row r="365" spans="1:11" s="42" customFormat="1" ht="24.95" customHeight="1" x14ac:dyDescent="0.25">
      <c r="A365" s="222"/>
      <c r="B365" s="207"/>
      <c r="C365" s="209"/>
      <c r="D365" s="188"/>
      <c r="E365" s="209"/>
      <c r="F365" s="209"/>
      <c r="G365" s="56" t="s">
        <v>194</v>
      </c>
      <c r="H365" s="61">
        <v>0</v>
      </c>
      <c r="I365" s="121">
        <v>0</v>
      </c>
      <c r="J365" s="14"/>
      <c r="K365" s="18"/>
    </row>
    <row r="366" spans="1:11" ht="33.75" customHeight="1" outlineLevel="1" x14ac:dyDescent="0.25">
      <c r="A366" s="159" t="s">
        <v>54</v>
      </c>
      <c r="B366" s="200" t="s">
        <v>302</v>
      </c>
      <c r="C366" s="165" t="s">
        <v>82</v>
      </c>
      <c r="D366" s="156" t="s">
        <v>21</v>
      </c>
      <c r="E366" s="227">
        <v>45657</v>
      </c>
      <c r="F366" s="200"/>
      <c r="G366" s="45" t="s">
        <v>68</v>
      </c>
      <c r="H366" s="29">
        <v>638234.80000000005</v>
      </c>
      <c r="I366" s="29">
        <v>317541.90000000002</v>
      </c>
    </row>
    <row r="367" spans="1:11" ht="30.75" customHeight="1" outlineLevel="1" x14ac:dyDescent="0.25">
      <c r="A367" s="160"/>
      <c r="B367" s="201"/>
      <c r="C367" s="166"/>
      <c r="D367" s="157"/>
      <c r="E367" s="166"/>
      <c r="F367" s="201"/>
      <c r="G367" s="45" t="s">
        <v>13</v>
      </c>
      <c r="H367" s="29">
        <v>362032.1</v>
      </c>
      <c r="I367" s="29">
        <v>188522.7</v>
      </c>
    </row>
    <row r="368" spans="1:11" ht="25.5" customHeight="1" outlineLevel="1" x14ac:dyDescent="0.25">
      <c r="A368" s="160"/>
      <c r="B368" s="201"/>
      <c r="C368" s="166"/>
      <c r="D368" s="157"/>
      <c r="E368" s="166"/>
      <c r="F368" s="201"/>
      <c r="G368" s="45" t="s">
        <v>14</v>
      </c>
      <c r="H368" s="29">
        <v>208279.90000000002</v>
      </c>
      <c r="I368" s="29">
        <v>96176.300000000017</v>
      </c>
    </row>
    <row r="369" spans="1:11" ht="30" customHeight="1" outlineLevel="1" x14ac:dyDescent="0.25">
      <c r="A369" s="160"/>
      <c r="B369" s="201"/>
      <c r="C369" s="166"/>
      <c r="D369" s="157"/>
      <c r="E369" s="166"/>
      <c r="F369" s="201"/>
      <c r="G369" s="97" t="s">
        <v>15</v>
      </c>
      <c r="H369" s="29">
        <v>67922.799999999988</v>
      </c>
      <c r="I369" s="29">
        <v>32842.9</v>
      </c>
    </row>
    <row r="370" spans="1:11" s="42" customFormat="1" ht="30" customHeight="1" outlineLevel="1" x14ac:dyDescent="0.25">
      <c r="A370" s="222"/>
      <c r="B370" s="207"/>
      <c r="C370" s="209"/>
      <c r="D370" s="188"/>
      <c r="E370" s="209"/>
      <c r="F370" s="207"/>
      <c r="G370" s="80" t="s">
        <v>194</v>
      </c>
      <c r="H370" s="120">
        <v>0</v>
      </c>
      <c r="I370" s="29">
        <v>0</v>
      </c>
      <c r="J370" s="14"/>
    </row>
    <row r="371" spans="1:11" ht="15" customHeight="1" outlineLevel="1" x14ac:dyDescent="0.25">
      <c r="A371" s="199"/>
      <c r="B371" s="200" t="s">
        <v>303</v>
      </c>
      <c r="C371" s="165" t="s">
        <v>82</v>
      </c>
      <c r="D371" s="237" t="s">
        <v>155</v>
      </c>
      <c r="E371" s="171" t="s">
        <v>151</v>
      </c>
      <c r="F371" s="200"/>
      <c r="G371" s="171" t="s">
        <v>18</v>
      </c>
      <c r="H371" s="171" t="s">
        <v>18</v>
      </c>
      <c r="I371" s="171" t="s">
        <v>18</v>
      </c>
    </row>
    <row r="372" spans="1:11" ht="137.25" customHeight="1" outlineLevel="1" x14ac:dyDescent="0.25">
      <c r="A372" s="199"/>
      <c r="B372" s="202"/>
      <c r="C372" s="167"/>
      <c r="D372" s="237"/>
      <c r="E372" s="173"/>
      <c r="F372" s="202"/>
      <c r="G372" s="173"/>
      <c r="H372" s="173"/>
      <c r="I372" s="173"/>
    </row>
    <row r="373" spans="1:11" ht="15" customHeight="1" outlineLevel="1" x14ac:dyDescent="0.25">
      <c r="A373" s="199"/>
      <c r="B373" s="200" t="s">
        <v>304</v>
      </c>
      <c r="C373" s="165" t="s">
        <v>82</v>
      </c>
      <c r="D373" s="237" t="s">
        <v>138</v>
      </c>
      <c r="E373" s="171" t="s">
        <v>151</v>
      </c>
      <c r="F373" s="277"/>
      <c r="G373" s="171" t="s">
        <v>18</v>
      </c>
      <c r="H373" s="171" t="s">
        <v>18</v>
      </c>
      <c r="I373" s="171" t="s">
        <v>18</v>
      </c>
    </row>
    <row r="374" spans="1:11" ht="132" customHeight="1" outlineLevel="1" x14ac:dyDescent="0.25">
      <c r="A374" s="199"/>
      <c r="B374" s="202"/>
      <c r="C374" s="167"/>
      <c r="D374" s="237"/>
      <c r="E374" s="173"/>
      <c r="F374" s="277"/>
      <c r="G374" s="173"/>
      <c r="H374" s="173"/>
      <c r="I374" s="173"/>
    </row>
    <row r="375" spans="1:11" ht="24.95" customHeight="1" outlineLevel="1" x14ac:dyDescent="0.25">
      <c r="A375" s="159" t="s">
        <v>177</v>
      </c>
      <c r="B375" s="200" t="s">
        <v>305</v>
      </c>
      <c r="C375" s="165" t="s">
        <v>82</v>
      </c>
      <c r="D375" s="156" t="s">
        <v>113</v>
      </c>
      <c r="E375" s="168">
        <v>45657</v>
      </c>
      <c r="F375" s="200"/>
      <c r="G375" s="39" t="s">
        <v>68</v>
      </c>
      <c r="H375" s="63">
        <f>H377+H378</f>
        <v>4486.5</v>
      </c>
      <c r="I375" s="63">
        <f>I377+I378</f>
        <v>4486.5</v>
      </c>
    </row>
    <row r="376" spans="1:11" ht="24.95" customHeight="1" outlineLevel="1" x14ac:dyDescent="0.25">
      <c r="A376" s="160"/>
      <c r="B376" s="201"/>
      <c r="C376" s="166"/>
      <c r="D376" s="157"/>
      <c r="E376" s="172"/>
      <c r="F376" s="201"/>
      <c r="G376" s="39" t="s">
        <v>13</v>
      </c>
      <c r="H376" s="29">
        <v>0</v>
      </c>
      <c r="I376" s="29">
        <v>0</v>
      </c>
      <c r="K376" s="66"/>
    </row>
    <row r="377" spans="1:11" ht="24.95" customHeight="1" outlineLevel="1" x14ac:dyDescent="0.25">
      <c r="A377" s="160"/>
      <c r="B377" s="201"/>
      <c r="C377" s="166"/>
      <c r="D377" s="157"/>
      <c r="E377" s="172"/>
      <c r="F377" s="201"/>
      <c r="G377" s="57" t="s">
        <v>14</v>
      </c>
      <c r="H377" s="120">
        <v>4037.9</v>
      </c>
      <c r="I377" s="120">
        <v>4037.9</v>
      </c>
      <c r="K377" s="66"/>
    </row>
    <row r="378" spans="1:11" ht="24.95" customHeight="1" outlineLevel="1" x14ac:dyDescent="0.25">
      <c r="A378" s="160"/>
      <c r="B378" s="201"/>
      <c r="C378" s="166"/>
      <c r="D378" s="157"/>
      <c r="E378" s="172"/>
      <c r="F378" s="201"/>
      <c r="G378" s="80" t="s">
        <v>15</v>
      </c>
      <c r="H378" s="120">
        <v>448.6</v>
      </c>
      <c r="I378" s="120">
        <v>448.6</v>
      </c>
    </row>
    <row r="379" spans="1:11" s="42" customFormat="1" ht="24.95" customHeight="1" outlineLevel="1" x14ac:dyDescent="0.25">
      <c r="A379" s="222"/>
      <c r="B379" s="207"/>
      <c r="C379" s="209"/>
      <c r="D379" s="188"/>
      <c r="E379" s="182"/>
      <c r="F379" s="207"/>
      <c r="G379" s="80" t="s">
        <v>194</v>
      </c>
      <c r="H379" s="120">
        <v>0</v>
      </c>
      <c r="I379" s="29">
        <v>0</v>
      </c>
      <c r="J379" s="14"/>
    </row>
    <row r="380" spans="1:11" ht="15" customHeight="1" outlineLevel="1" x14ac:dyDescent="0.25">
      <c r="A380" s="199"/>
      <c r="B380" s="200" t="s">
        <v>306</v>
      </c>
      <c r="C380" s="165" t="s">
        <v>82</v>
      </c>
      <c r="D380" s="237" t="s">
        <v>136</v>
      </c>
      <c r="E380" s="171" t="s">
        <v>153</v>
      </c>
      <c r="F380" s="283"/>
      <c r="G380" s="171" t="s">
        <v>18</v>
      </c>
      <c r="H380" s="171" t="s">
        <v>18</v>
      </c>
      <c r="I380" s="171" t="s">
        <v>18</v>
      </c>
    </row>
    <row r="381" spans="1:11" ht="85.5" customHeight="1" outlineLevel="1" x14ac:dyDescent="0.25">
      <c r="A381" s="199"/>
      <c r="B381" s="202"/>
      <c r="C381" s="167"/>
      <c r="D381" s="237"/>
      <c r="E381" s="173"/>
      <c r="F381" s="202"/>
      <c r="G381" s="173"/>
      <c r="H381" s="173"/>
      <c r="I381" s="173"/>
    </row>
    <row r="382" spans="1:11" ht="24.95" customHeight="1" outlineLevel="1" x14ac:dyDescent="0.25">
      <c r="A382" s="159" t="s">
        <v>178</v>
      </c>
      <c r="B382" s="200" t="s">
        <v>307</v>
      </c>
      <c r="C382" s="165" t="s">
        <v>82</v>
      </c>
      <c r="D382" s="156" t="s">
        <v>113</v>
      </c>
      <c r="E382" s="168">
        <v>45657</v>
      </c>
      <c r="F382" s="175"/>
      <c r="G382" s="97" t="s">
        <v>68</v>
      </c>
      <c r="H382" s="63">
        <f>H384+H385</f>
        <v>1745.5</v>
      </c>
      <c r="I382" s="63">
        <f>I384+I385</f>
        <v>1745.5</v>
      </c>
    </row>
    <row r="383" spans="1:11" s="42" customFormat="1" ht="24.95" customHeight="1" outlineLevel="1" x14ac:dyDescent="0.25">
      <c r="A383" s="160"/>
      <c r="B383" s="201"/>
      <c r="C383" s="166"/>
      <c r="D383" s="157"/>
      <c r="E383" s="169"/>
      <c r="F383" s="176"/>
      <c r="G383" s="80" t="s">
        <v>13</v>
      </c>
      <c r="H383" s="120">
        <v>0</v>
      </c>
      <c r="I383" s="29">
        <v>0</v>
      </c>
      <c r="J383" s="14"/>
    </row>
    <row r="384" spans="1:11" ht="24.95" customHeight="1" outlineLevel="1" x14ac:dyDescent="0.25">
      <c r="A384" s="160"/>
      <c r="B384" s="201"/>
      <c r="C384" s="166"/>
      <c r="D384" s="157"/>
      <c r="E384" s="172"/>
      <c r="F384" s="176"/>
      <c r="G384" s="80" t="s">
        <v>14</v>
      </c>
      <c r="H384" s="120">
        <v>1337.9</v>
      </c>
      <c r="I384" s="29">
        <v>1337.9</v>
      </c>
    </row>
    <row r="385" spans="1:10" ht="24.95" customHeight="1" outlineLevel="1" x14ac:dyDescent="0.25">
      <c r="A385" s="160"/>
      <c r="B385" s="201"/>
      <c r="C385" s="166"/>
      <c r="D385" s="157"/>
      <c r="E385" s="172"/>
      <c r="F385" s="176"/>
      <c r="G385" s="97" t="s">
        <v>15</v>
      </c>
      <c r="H385" s="29">
        <v>407.6</v>
      </c>
      <c r="I385" s="29">
        <f>148.6+259</f>
        <v>407.6</v>
      </c>
    </row>
    <row r="386" spans="1:10" s="42" customFormat="1" ht="24.95" customHeight="1" outlineLevel="1" x14ac:dyDescent="0.25">
      <c r="A386" s="222"/>
      <c r="B386" s="207"/>
      <c r="C386" s="209"/>
      <c r="D386" s="188"/>
      <c r="E386" s="182"/>
      <c r="F386" s="272"/>
      <c r="G386" s="80" t="s">
        <v>194</v>
      </c>
      <c r="H386" s="120">
        <v>0</v>
      </c>
      <c r="I386" s="29">
        <v>0</v>
      </c>
      <c r="J386" s="14"/>
    </row>
    <row r="387" spans="1:10" ht="15" customHeight="1" outlineLevel="1" x14ac:dyDescent="0.25">
      <c r="A387" s="199"/>
      <c r="B387" s="286" t="s">
        <v>308</v>
      </c>
      <c r="C387" s="165" t="s">
        <v>82</v>
      </c>
      <c r="D387" s="237" t="s">
        <v>113</v>
      </c>
      <c r="E387" s="171" t="s">
        <v>153</v>
      </c>
      <c r="F387" s="200"/>
      <c r="G387" s="171" t="s">
        <v>18</v>
      </c>
      <c r="H387" s="171" t="s">
        <v>18</v>
      </c>
      <c r="I387" s="171" t="s">
        <v>18</v>
      </c>
    </row>
    <row r="388" spans="1:10" ht="86.25" customHeight="1" outlineLevel="1" x14ac:dyDescent="0.25">
      <c r="A388" s="199"/>
      <c r="B388" s="287"/>
      <c r="C388" s="167"/>
      <c r="D388" s="237"/>
      <c r="E388" s="173"/>
      <c r="F388" s="202"/>
      <c r="G388" s="173"/>
      <c r="H388" s="173"/>
      <c r="I388" s="173"/>
    </row>
    <row r="389" spans="1:10" ht="24.95" customHeight="1" outlineLevel="1" x14ac:dyDescent="0.25">
      <c r="A389" s="159" t="s">
        <v>179</v>
      </c>
      <c r="B389" s="200" t="s">
        <v>309</v>
      </c>
      <c r="C389" s="165" t="s">
        <v>82</v>
      </c>
      <c r="D389" s="237" t="s">
        <v>195</v>
      </c>
      <c r="E389" s="168">
        <v>45657</v>
      </c>
      <c r="F389" s="274"/>
      <c r="G389" s="102" t="s">
        <v>68</v>
      </c>
      <c r="H389" s="64">
        <f>H390+H391+H392+H393</f>
        <v>41938.800000000003</v>
      </c>
      <c r="I389" s="64">
        <f>I390+I391+I392+I393</f>
        <v>12581.6</v>
      </c>
    </row>
    <row r="390" spans="1:10" ht="24.95" customHeight="1" outlineLevel="1" x14ac:dyDescent="0.25">
      <c r="A390" s="160"/>
      <c r="B390" s="201"/>
      <c r="C390" s="166"/>
      <c r="D390" s="237"/>
      <c r="E390" s="172"/>
      <c r="F390" s="274"/>
      <c r="G390" s="102" t="s">
        <v>13</v>
      </c>
      <c r="H390" s="47">
        <v>0</v>
      </c>
      <c r="I390" s="47">
        <v>0</v>
      </c>
    </row>
    <row r="391" spans="1:10" ht="24.95" customHeight="1" outlineLevel="1" x14ac:dyDescent="0.25">
      <c r="A391" s="160"/>
      <c r="B391" s="201"/>
      <c r="C391" s="166"/>
      <c r="D391" s="237"/>
      <c r="E391" s="172"/>
      <c r="F391" s="274"/>
      <c r="G391" s="102" t="s">
        <v>14</v>
      </c>
      <c r="H391" s="47">
        <v>41100</v>
      </c>
      <c r="I391" s="47">
        <v>12330</v>
      </c>
    </row>
    <row r="392" spans="1:10" ht="24.95" customHeight="1" outlineLevel="1" x14ac:dyDescent="0.25">
      <c r="A392" s="160"/>
      <c r="B392" s="201"/>
      <c r="C392" s="166"/>
      <c r="D392" s="237"/>
      <c r="E392" s="172"/>
      <c r="F392" s="274"/>
      <c r="G392" s="102" t="s">
        <v>15</v>
      </c>
      <c r="H392" s="47">
        <v>838.8</v>
      </c>
      <c r="I392" s="47">
        <v>251.6</v>
      </c>
    </row>
    <row r="393" spans="1:10" ht="24.95" customHeight="1" outlineLevel="1" x14ac:dyDescent="0.25">
      <c r="A393" s="161"/>
      <c r="B393" s="202"/>
      <c r="C393" s="167"/>
      <c r="D393" s="237"/>
      <c r="E393" s="173"/>
      <c r="F393" s="274"/>
      <c r="G393" s="102" t="s">
        <v>194</v>
      </c>
      <c r="H393" s="47">
        <v>0</v>
      </c>
      <c r="I393" s="47">
        <v>0</v>
      </c>
    </row>
    <row r="394" spans="1:10" ht="15" customHeight="1" outlineLevel="1" x14ac:dyDescent="0.25">
      <c r="A394" s="199"/>
      <c r="B394" s="200" t="s">
        <v>310</v>
      </c>
      <c r="C394" s="165" t="s">
        <v>82</v>
      </c>
      <c r="D394" s="237" t="s">
        <v>195</v>
      </c>
      <c r="E394" s="168">
        <v>45565</v>
      </c>
      <c r="F394" s="200"/>
      <c r="G394" s="171" t="s">
        <v>18</v>
      </c>
      <c r="H394" s="171" t="s">
        <v>18</v>
      </c>
      <c r="I394" s="171" t="s">
        <v>18</v>
      </c>
    </row>
    <row r="395" spans="1:10" ht="131.25" customHeight="1" outlineLevel="1" x14ac:dyDescent="0.25">
      <c r="A395" s="199"/>
      <c r="B395" s="202"/>
      <c r="C395" s="167"/>
      <c r="D395" s="237"/>
      <c r="E395" s="173"/>
      <c r="F395" s="202"/>
      <c r="G395" s="173"/>
      <c r="H395" s="173"/>
      <c r="I395" s="173"/>
    </row>
    <row r="396" spans="1:10" s="42" customFormat="1" ht="131.25" customHeight="1" outlineLevel="1" x14ac:dyDescent="0.25">
      <c r="A396" s="94"/>
      <c r="B396" s="73" t="s">
        <v>311</v>
      </c>
      <c r="C396" s="98" t="s">
        <v>82</v>
      </c>
      <c r="D396" s="97" t="s">
        <v>195</v>
      </c>
      <c r="E396" s="111">
        <v>45657</v>
      </c>
      <c r="F396" s="73"/>
      <c r="G396" s="100" t="s">
        <v>18</v>
      </c>
      <c r="H396" s="100" t="s">
        <v>18</v>
      </c>
      <c r="I396" s="100" t="s">
        <v>18</v>
      </c>
      <c r="J396" s="14"/>
    </row>
    <row r="397" spans="1:10" ht="24.95" customHeight="1" outlineLevel="1" x14ac:dyDescent="0.25">
      <c r="A397" s="199" t="s">
        <v>180</v>
      </c>
      <c r="B397" s="277" t="s">
        <v>312</v>
      </c>
      <c r="C397" s="244" t="s">
        <v>82</v>
      </c>
      <c r="D397" s="237" t="s">
        <v>196</v>
      </c>
      <c r="E397" s="271">
        <v>45657</v>
      </c>
      <c r="F397" s="277"/>
      <c r="G397" s="39" t="s">
        <v>68</v>
      </c>
      <c r="H397" s="47">
        <v>0</v>
      </c>
      <c r="I397" s="47">
        <v>0</v>
      </c>
    </row>
    <row r="398" spans="1:10" s="42" customFormat="1" ht="24.95" customHeight="1" outlineLevel="1" x14ac:dyDescent="0.25">
      <c r="A398" s="199"/>
      <c r="B398" s="277"/>
      <c r="C398" s="244"/>
      <c r="D398" s="237"/>
      <c r="E398" s="271"/>
      <c r="F398" s="277"/>
      <c r="G398" s="39" t="s">
        <v>13</v>
      </c>
      <c r="H398" s="47">
        <v>0</v>
      </c>
      <c r="I398" s="47">
        <v>0</v>
      </c>
      <c r="J398" s="14"/>
    </row>
    <row r="399" spans="1:10" s="42" customFormat="1" ht="24.95" customHeight="1" outlineLevel="1" x14ac:dyDescent="0.25">
      <c r="A399" s="199"/>
      <c r="B399" s="277"/>
      <c r="C399" s="244"/>
      <c r="D399" s="237"/>
      <c r="E399" s="271"/>
      <c r="F399" s="277"/>
      <c r="G399" s="39" t="s">
        <v>14</v>
      </c>
      <c r="H399" s="47">
        <v>0</v>
      </c>
      <c r="I399" s="47">
        <v>0</v>
      </c>
      <c r="J399" s="14"/>
    </row>
    <row r="400" spans="1:10" s="42" customFormat="1" ht="24.95" customHeight="1" outlineLevel="1" x14ac:dyDescent="0.25">
      <c r="A400" s="199"/>
      <c r="B400" s="277"/>
      <c r="C400" s="244"/>
      <c r="D400" s="237"/>
      <c r="E400" s="271"/>
      <c r="F400" s="277"/>
      <c r="G400" s="39" t="s">
        <v>15</v>
      </c>
      <c r="H400" s="47">
        <v>0</v>
      </c>
      <c r="I400" s="47">
        <v>0</v>
      </c>
      <c r="J400" s="14"/>
    </row>
    <row r="401" spans="1:10" ht="40.5" customHeight="1" outlineLevel="1" x14ac:dyDescent="0.25">
      <c r="A401" s="199"/>
      <c r="B401" s="277"/>
      <c r="C401" s="244"/>
      <c r="D401" s="237"/>
      <c r="E401" s="239"/>
      <c r="F401" s="277"/>
      <c r="G401" s="39" t="s">
        <v>194</v>
      </c>
      <c r="H401" s="47">
        <v>0</v>
      </c>
      <c r="I401" s="47">
        <v>0</v>
      </c>
    </row>
    <row r="402" spans="1:10" ht="138" customHeight="1" outlineLevel="1" x14ac:dyDescent="0.25">
      <c r="A402" s="103"/>
      <c r="B402" s="73" t="s">
        <v>313</v>
      </c>
      <c r="C402" s="98" t="s">
        <v>82</v>
      </c>
      <c r="D402" s="93" t="s">
        <v>197</v>
      </c>
      <c r="E402" s="111">
        <v>45565</v>
      </c>
      <c r="F402" s="73"/>
      <c r="G402" s="98" t="s">
        <v>18</v>
      </c>
      <c r="H402" s="98" t="s">
        <v>18</v>
      </c>
      <c r="I402" s="98" t="s">
        <v>18</v>
      </c>
    </row>
    <row r="403" spans="1:10" s="42" customFormat="1" ht="24.95" customHeight="1" outlineLevel="1" x14ac:dyDescent="0.25">
      <c r="A403" s="203"/>
      <c r="B403" s="200" t="s">
        <v>314</v>
      </c>
      <c r="C403" s="165" t="s">
        <v>82</v>
      </c>
      <c r="D403" s="210" t="s">
        <v>198</v>
      </c>
      <c r="E403" s="168">
        <v>45657</v>
      </c>
      <c r="F403" s="200"/>
      <c r="G403" s="97" t="s">
        <v>68</v>
      </c>
      <c r="H403" s="47">
        <v>0</v>
      </c>
      <c r="I403" s="47">
        <v>0</v>
      </c>
      <c r="J403" s="14"/>
    </row>
    <row r="404" spans="1:10" s="42" customFormat="1" ht="24.95" customHeight="1" outlineLevel="1" x14ac:dyDescent="0.25">
      <c r="A404" s="205"/>
      <c r="B404" s="216"/>
      <c r="C404" s="208"/>
      <c r="D404" s="212"/>
      <c r="E404" s="181"/>
      <c r="F404" s="216"/>
      <c r="G404" s="80" t="s">
        <v>13</v>
      </c>
      <c r="H404" s="47">
        <v>0</v>
      </c>
      <c r="I404" s="47">
        <v>0</v>
      </c>
      <c r="J404" s="14"/>
    </row>
    <row r="405" spans="1:10" s="42" customFormat="1" ht="24.95" customHeight="1" outlineLevel="1" x14ac:dyDescent="0.25">
      <c r="A405" s="205"/>
      <c r="B405" s="216"/>
      <c r="C405" s="208"/>
      <c r="D405" s="212"/>
      <c r="E405" s="181"/>
      <c r="F405" s="216"/>
      <c r="G405" s="80" t="s">
        <v>14</v>
      </c>
      <c r="H405" s="47">
        <v>0</v>
      </c>
      <c r="I405" s="47">
        <v>0</v>
      </c>
      <c r="J405" s="14"/>
    </row>
    <row r="406" spans="1:10" s="42" customFormat="1" ht="24.95" customHeight="1" outlineLevel="1" x14ac:dyDescent="0.25">
      <c r="A406" s="205"/>
      <c r="B406" s="216"/>
      <c r="C406" s="208"/>
      <c r="D406" s="212"/>
      <c r="E406" s="181"/>
      <c r="F406" s="216"/>
      <c r="G406" s="80" t="s">
        <v>15</v>
      </c>
      <c r="H406" s="47">
        <v>0</v>
      </c>
      <c r="I406" s="47">
        <v>0</v>
      </c>
      <c r="J406" s="14"/>
    </row>
    <row r="407" spans="1:10" s="42" customFormat="1" ht="24.95" customHeight="1" outlineLevel="1" x14ac:dyDescent="0.25">
      <c r="A407" s="205"/>
      <c r="B407" s="216"/>
      <c r="C407" s="208"/>
      <c r="D407" s="212"/>
      <c r="E407" s="181"/>
      <c r="F407" s="216"/>
      <c r="G407" s="97" t="s">
        <v>194</v>
      </c>
      <c r="H407" s="47">
        <v>0</v>
      </c>
      <c r="I407" s="47">
        <v>0</v>
      </c>
      <c r="J407" s="14"/>
    </row>
    <row r="408" spans="1:10" s="42" customFormat="1" ht="110.25" customHeight="1" outlineLevel="1" x14ac:dyDescent="0.25">
      <c r="A408" s="76"/>
      <c r="B408" s="108" t="s">
        <v>315</v>
      </c>
      <c r="C408" s="79"/>
      <c r="D408" s="82" t="s">
        <v>198</v>
      </c>
      <c r="E408" s="112">
        <v>45657</v>
      </c>
      <c r="F408" s="108"/>
      <c r="G408" s="99" t="s">
        <v>18</v>
      </c>
      <c r="H408" s="99" t="s">
        <v>18</v>
      </c>
      <c r="I408" s="99" t="s">
        <v>18</v>
      </c>
      <c r="J408" s="14"/>
    </row>
    <row r="409" spans="1:10" ht="24.95" customHeight="1" x14ac:dyDescent="0.25">
      <c r="A409" s="159" t="s">
        <v>55</v>
      </c>
      <c r="B409" s="200" t="s">
        <v>316</v>
      </c>
      <c r="C409" s="165" t="s">
        <v>18</v>
      </c>
      <c r="D409" s="210" t="s">
        <v>115</v>
      </c>
      <c r="E409" s="165" t="s">
        <v>18</v>
      </c>
      <c r="F409" s="165" t="s">
        <v>18</v>
      </c>
      <c r="G409" s="97" t="s">
        <v>68</v>
      </c>
      <c r="H409" s="47">
        <v>0</v>
      </c>
      <c r="I409" s="47">
        <v>0</v>
      </c>
    </row>
    <row r="410" spans="1:10" s="42" customFormat="1" ht="24.95" customHeight="1" x14ac:dyDescent="0.25">
      <c r="A410" s="160"/>
      <c r="B410" s="201"/>
      <c r="C410" s="166"/>
      <c r="D410" s="211"/>
      <c r="E410" s="166"/>
      <c r="F410" s="166"/>
      <c r="G410" s="80" t="s">
        <v>13</v>
      </c>
      <c r="H410" s="47">
        <v>0</v>
      </c>
      <c r="I410" s="47">
        <v>0</v>
      </c>
      <c r="J410" s="14"/>
    </row>
    <row r="411" spans="1:10" ht="24.95" customHeight="1" x14ac:dyDescent="0.25">
      <c r="A411" s="160"/>
      <c r="B411" s="201"/>
      <c r="C411" s="208"/>
      <c r="D411" s="212"/>
      <c r="E411" s="208"/>
      <c r="F411" s="208"/>
      <c r="G411" s="80" t="s">
        <v>14</v>
      </c>
      <c r="H411" s="47">
        <v>0</v>
      </c>
      <c r="I411" s="47">
        <v>0</v>
      </c>
    </row>
    <row r="412" spans="1:10" s="42" customFormat="1" ht="24.95" customHeight="1" x14ac:dyDescent="0.25">
      <c r="A412" s="160"/>
      <c r="B412" s="201"/>
      <c r="C412" s="208"/>
      <c r="D412" s="212"/>
      <c r="E412" s="208"/>
      <c r="F412" s="208"/>
      <c r="G412" s="80" t="s">
        <v>15</v>
      </c>
      <c r="H412" s="47">
        <v>0</v>
      </c>
      <c r="I412" s="47">
        <v>0</v>
      </c>
      <c r="J412" s="14"/>
    </row>
    <row r="413" spans="1:10" ht="24.95" customHeight="1" x14ac:dyDescent="0.25">
      <c r="A413" s="161"/>
      <c r="B413" s="202"/>
      <c r="C413" s="209"/>
      <c r="D413" s="213"/>
      <c r="E413" s="209"/>
      <c r="F413" s="209"/>
      <c r="G413" s="97" t="s">
        <v>194</v>
      </c>
      <c r="H413" s="47">
        <v>0</v>
      </c>
      <c r="I413" s="47">
        <v>0</v>
      </c>
    </row>
    <row r="414" spans="1:10" ht="24.95" customHeight="1" outlineLevel="1" x14ac:dyDescent="0.25">
      <c r="A414" s="199" t="s">
        <v>56</v>
      </c>
      <c r="B414" s="300" t="s">
        <v>317</v>
      </c>
      <c r="C414" s="165" t="s">
        <v>82</v>
      </c>
      <c r="D414" s="237" t="s">
        <v>25</v>
      </c>
      <c r="E414" s="168">
        <v>45657</v>
      </c>
      <c r="F414" s="274"/>
      <c r="G414" s="97" t="s">
        <v>68</v>
      </c>
      <c r="H414" s="47">
        <v>0</v>
      </c>
      <c r="I414" s="47">
        <v>0</v>
      </c>
    </row>
    <row r="415" spans="1:10" ht="24.95" customHeight="1" outlineLevel="1" x14ac:dyDescent="0.25">
      <c r="A415" s="199"/>
      <c r="B415" s="301"/>
      <c r="C415" s="166"/>
      <c r="D415" s="237"/>
      <c r="E415" s="172"/>
      <c r="F415" s="274"/>
      <c r="G415" s="80" t="s">
        <v>13</v>
      </c>
      <c r="H415" s="47">
        <v>0</v>
      </c>
      <c r="I415" s="47">
        <v>0</v>
      </c>
    </row>
    <row r="416" spans="1:10" ht="24.95" customHeight="1" outlineLevel="1" x14ac:dyDescent="0.25">
      <c r="A416" s="199"/>
      <c r="B416" s="301"/>
      <c r="C416" s="166"/>
      <c r="D416" s="237"/>
      <c r="E416" s="172"/>
      <c r="F416" s="274"/>
      <c r="G416" s="80" t="s">
        <v>14</v>
      </c>
      <c r="H416" s="47">
        <v>0</v>
      </c>
      <c r="I416" s="47">
        <v>0</v>
      </c>
    </row>
    <row r="417" spans="1:10" ht="24.95" customHeight="1" outlineLevel="1" x14ac:dyDescent="0.25">
      <c r="A417" s="199"/>
      <c r="B417" s="301"/>
      <c r="C417" s="166"/>
      <c r="D417" s="237"/>
      <c r="E417" s="172"/>
      <c r="F417" s="274"/>
      <c r="G417" s="80" t="s">
        <v>15</v>
      </c>
      <c r="H417" s="47">
        <v>0</v>
      </c>
      <c r="I417" s="47">
        <v>0</v>
      </c>
    </row>
    <row r="418" spans="1:10" ht="24.95" customHeight="1" outlineLevel="1" x14ac:dyDescent="0.25">
      <c r="A418" s="199"/>
      <c r="B418" s="302"/>
      <c r="C418" s="167"/>
      <c r="D418" s="237"/>
      <c r="E418" s="173"/>
      <c r="F418" s="274"/>
      <c r="G418" s="97" t="s">
        <v>194</v>
      </c>
      <c r="H418" s="47">
        <v>0</v>
      </c>
      <c r="I418" s="47">
        <v>0</v>
      </c>
    </row>
    <row r="419" spans="1:10" ht="75" customHeight="1" outlineLevel="1" x14ac:dyDescent="0.25">
      <c r="A419" s="94"/>
      <c r="B419" s="71" t="s">
        <v>318</v>
      </c>
      <c r="C419" s="77" t="s">
        <v>82</v>
      </c>
      <c r="D419" s="97" t="s">
        <v>25</v>
      </c>
      <c r="E419" s="83">
        <v>45657</v>
      </c>
      <c r="F419" s="130"/>
      <c r="G419" s="98" t="s">
        <v>18</v>
      </c>
      <c r="H419" s="98" t="s">
        <v>18</v>
      </c>
      <c r="I419" s="98" t="s">
        <v>18</v>
      </c>
    </row>
    <row r="420" spans="1:10" ht="24.95" customHeight="1" x14ac:dyDescent="0.25">
      <c r="A420" s="159" t="s">
        <v>57</v>
      </c>
      <c r="B420" s="200" t="s">
        <v>319</v>
      </c>
      <c r="C420" s="165" t="s">
        <v>18</v>
      </c>
      <c r="D420" s="210" t="s">
        <v>115</v>
      </c>
      <c r="E420" s="165" t="s">
        <v>18</v>
      </c>
      <c r="F420" s="165" t="s">
        <v>18</v>
      </c>
      <c r="G420" s="97" t="s">
        <v>68</v>
      </c>
      <c r="H420" s="47">
        <v>0</v>
      </c>
      <c r="I420" s="47">
        <v>0</v>
      </c>
    </row>
    <row r="421" spans="1:10" s="42" customFormat="1" ht="24.95" customHeight="1" x14ac:dyDescent="0.25">
      <c r="A421" s="160"/>
      <c r="B421" s="201"/>
      <c r="C421" s="166"/>
      <c r="D421" s="211"/>
      <c r="E421" s="166"/>
      <c r="F421" s="166"/>
      <c r="G421" s="80" t="s">
        <v>13</v>
      </c>
      <c r="H421" s="47">
        <v>0</v>
      </c>
      <c r="I421" s="47">
        <v>0</v>
      </c>
      <c r="J421" s="14"/>
    </row>
    <row r="422" spans="1:10" ht="24.95" customHeight="1" x14ac:dyDescent="0.25">
      <c r="A422" s="242"/>
      <c r="B422" s="201"/>
      <c r="C422" s="208"/>
      <c r="D422" s="212"/>
      <c r="E422" s="208"/>
      <c r="F422" s="208"/>
      <c r="G422" s="80" t="s">
        <v>14</v>
      </c>
      <c r="H422" s="47">
        <v>0</v>
      </c>
      <c r="I422" s="47">
        <v>0</v>
      </c>
    </row>
    <row r="423" spans="1:10" s="42" customFormat="1" ht="24.95" customHeight="1" x14ac:dyDescent="0.25">
      <c r="A423" s="242"/>
      <c r="B423" s="201"/>
      <c r="C423" s="208"/>
      <c r="D423" s="212"/>
      <c r="E423" s="208"/>
      <c r="F423" s="208"/>
      <c r="G423" s="80" t="s">
        <v>15</v>
      </c>
      <c r="H423" s="47">
        <v>0</v>
      </c>
      <c r="I423" s="47">
        <v>0</v>
      </c>
      <c r="J423" s="14"/>
    </row>
    <row r="424" spans="1:10" ht="24.95" customHeight="1" x14ac:dyDescent="0.25">
      <c r="A424" s="222"/>
      <c r="B424" s="202"/>
      <c r="C424" s="209"/>
      <c r="D424" s="213"/>
      <c r="E424" s="209"/>
      <c r="F424" s="209"/>
      <c r="G424" s="97" t="s">
        <v>194</v>
      </c>
      <c r="H424" s="47">
        <v>0</v>
      </c>
      <c r="I424" s="47">
        <v>0</v>
      </c>
    </row>
    <row r="425" spans="1:10" ht="24.95" customHeight="1" outlineLevel="1" x14ac:dyDescent="0.25">
      <c r="A425" s="199" t="s">
        <v>58</v>
      </c>
      <c r="B425" s="200" t="s">
        <v>320</v>
      </c>
      <c r="C425" s="165" t="s">
        <v>82</v>
      </c>
      <c r="D425" s="237" t="s">
        <v>25</v>
      </c>
      <c r="E425" s="168">
        <v>45657</v>
      </c>
      <c r="F425" s="239"/>
      <c r="G425" s="97" t="s">
        <v>68</v>
      </c>
      <c r="H425" s="47">
        <v>0</v>
      </c>
      <c r="I425" s="47">
        <v>0</v>
      </c>
    </row>
    <row r="426" spans="1:10" ht="24.95" customHeight="1" outlineLevel="1" x14ac:dyDescent="0.25">
      <c r="A426" s="199"/>
      <c r="B426" s="201"/>
      <c r="C426" s="166"/>
      <c r="D426" s="237"/>
      <c r="E426" s="172"/>
      <c r="F426" s="239"/>
      <c r="G426" s="80" t="s">
        <v>13</v>
      </c>
      <c r="H426" s="47">
        <v>0</v>
      </c>
      <c r="I426" s="47">
        <v>0</v>
      </c>
    </row>
    <row r="427" spans="1:10" ht="24.95" customHeight="1" outlineLevel="1" x14ac:dyDescent="0.25">
      <c r="A427" s="199"/>
      <c r="B427" s="201"/>
      <c r="C427" s="166"/>
      <c r="D427" s="237"/>
      <c r="E427" s="172"/>
      <c r="F427" s="239"/>
      <c r="G427" s="80" t="s">
        <v>14</v>
      </c>
      <c r="H427" s="47">
        <v>0</v>
      </c>
      <c r="I427" s="47">
        <v>0</v>
      </c>
    </row>
    <row r="428" spans="1:10" ht="24.95" customHeight="1" outlineLevel="1" x14ac:dyDescent="0.25">
      <c r="A428" s="199"/>
      <c r="B428" s="201"/>
      <c r="C428" s="166"/>
      <c r="D428" s="237"/>
      <c r="E428" s="172"/>
      <c r="F428" s="239"/>
      <c r="G428" s="80" t="s">
        <v>15</v>
      </c>
      <c r="H428" s="47">
        <v>0</v>
      </c>
      <c r="I428" s="47">
        <v>0</v>
      </c>
    </row>
    <row r="429" spans="1:10" ht="24.95" customHeight="1" outlineLevel="1" x14ac:dyDescent="0.25">
      <c r="A429" s="199"/>
      <c r="B429" s="202"/>
      <c r="C429" s="167"/>
      <c r="D429" s="237"/>
      <c r="E429" s="173"/>
      <c r="F429" s="239"/>
      <c r="G429" s="97" t="s">
        <v>194</v>
      </c>
      <c r="H429" s="47">
        <v>0</v>
      </c>
      <c r="I429" s="47">
        <v>0</v>
      </c>
    </row>
    <row r="430" spans="1:10" ht="111.75" customHeight="1" outlineLevel="1" x14ac:dyDescent="0.25">
      <c r="A430" s="94"/>
      <c r="B430" s="71" t="s">
        <v>321</v>
      </c>
      <c r="C430" s="77" t="s">
        <v>28</v>
      </c>
      <c r="D430" s="97" t="s">
        <v>25</v>
      </c>
      <c r="E430" s="92" t="s">
        <v>152</v>
      </c>
      <c r="F430" s="90" t="s">
        <v>394</v>
      </c>
      <c r="G430" s="98" t="s">
        <v>18</v>
      </c>
      <c r="H430" s="98" t="s">
        <v>18</v>
      </c>
      <c r="I430" s="98" t="s">
        <v>18</v>
      </c>
    </row>
    <row r="431" spans="1:10" s="42" customFormat="1" ht="24.95" customHeight="1" outlineLevel="1" x14ac:dyDescent="0.25">
      <c r="A431" s="248" t="s">
        <v>181</v>
      </c>
      <c r="B431" s="200" t="s">
        <v>322</v>
      </c>
      <c r="C431" s="165" t="s">
        <v>82</v>
      </c>
      <c r="D431" s="210" t="s">
        <v>25</v>
      </c>
      <c r="E431" s="168">
        <v>45657</v>
      </c>
      <c r="F431" s="156"/>
      <c r="G431" s="97" t="s">
        <v>68</v>
      </c>
      <c r="H431" s="47">
        <v>0</v>
      </c>
      <c r="I431" s="47">
        <v>0</v>
      </c>
      <c r="J431" s="14"/>
    </row>
    <row r="432" spans="1:10" s="42" customFormat="1" ht="24.95" customHeight="1" outlineLevel="1" x14ac:dyDescent="0.25">
      <c r="A432" s="205"/>
      <c r="B432" s="216"/>
      <c r="C432" s="208"/>
      <c r="D432" s="212"/>
      <c r="E432" s="181"/>
      <c r="F432" s="228"/>
      <c r="G432" s="80" t="s">
        <v>13</v>
      </c>
      <c r="H432" s="47">
        <v>0</v>
      </c>
      <c r="I432" s="47">
        <v>0</v>
      </c>
      <c r="J432" s="14"/>
    </row>
    <row r="433" spans="1:11" s="42" customFormat="1" ht="24.95" customHeight="1" outlineLevel="1" x14ac:dyDescent="0.25">
      <c r="A433" s="205"/>
      <c r="B433" s="216"/>
      <c r="C433" s="208"/>
      <c r="D433" s="212"/>
      <c r="E433" s="181"/>
      <c r="F433" s="228"/>
      <c r="G433" s="80" t="s">
        <v>14</v>
      </c>
      <c r="H433" s="47">
        <v>0</v>
      </c>
      <c r="I433" s="47">
        <v>0</v>
      </c>
      <c r="J433" s="14"/>
    </row>
    <row r="434" spans="1:11" s="42" customFormat="1" ht="24.95" customHeight="1" outlineLevel="1" x14ac:dyDescent="0.25">
      <c r="A434" s="205"/>
      <c r="B434" s="216"/>
      <c r="C434" s="208"/>
      <c r="D434" s="212"/>
      <c r="E434" s="181"/>
      <c r="F434" s="228"/>
      <c r="G434" s="80" t="s">
        <v>15</v>
      </c>
      <c r="H434" s="47">
        <v>0</v>
      </c>
      <c r="I434" s="47">
        <v>0</v>
      </c>
      <c r="J434" s="14"/>
    </row>
    <row r="435" spans="1:11" ht="24.95" customHeight="1" outlineLevel="1" x14ac:dyDescent="0.25">
      <c r="A435" s="206"/>
      <c r="B435" s="207"/>
      <c r="C435" s="209"/>
      <c r="D435" s="213"/>
      <c r="E435" s="182"/>
      <c r="F435" s="299"/>
      <c r="G435" s="97" t="s">
        <v>194</v>
      </c>
      <c r="H435" s="47">
        <v>0</v>
      </c>
      <c r="I435" s="47">
        <v>0</v>
      </c>
    </row>
    <row r="436" spans="1:11" ht="106.5" customHeight="1" outlineLevel="1" x14ac:dyDescent="0.25">
      <c r="A436" s="74"/>
      <c r="B436" s="119" t="s">
        <v>323</v>
      </c>
      <c r="C436" s="99" t="s">
        <v>82</v>
      </c>
      <c r="D436" s="97" t="s">
        <v>25</v>
      </c>
      <c r="E436" s="115">
        <v>45657</v>
      </c>
      <c r="F436" s="101"/>
      <c r="G436" s="98" t="s">
        <v>18</v>
      </c>
      <c r="H436" s="98" t="s">
        <v>18</v>
      </c>
      <c r="I436" s="98" t="s">
        <v>18</v>
      </c>
    </row>
    <row r="437" spans="1:11" s="42" customFormat="1" ht="24.95" customHeight="1" outlineLevel="1" x14ac:dyDescent="0.25">
      <c r="A437" s="248" t="s">
        <v>182</v>
      </c>
      <c r="B437" s="200" t="s">
        <v>324</v>
      </c>
      <c r="C437" s="165" t="s">
        <v>82</v>
      </c>
      <c r="D437" s="210" t="s">
        <v>25</v>
      </c>
      <c r="E437" s="168">
        <v>45657</v>
      </c>
      <c r="F437" s="171"/>
      <c r="G437" s="97" t="s">
        <v>68</v>
      </c>
      <c r="H437" s="47">
        <v>0</v>
      </c>
      <c r="I437" s="47">
        <v>0</v>
      </c>
      <c r="J437" s="14"/>
    </row>
    <row r="438" spans="1:11" s="42" customFormat="1" ht="24.95" customHeight="1" outlineLevel="1" x14ac:dyDescent="0.25">
      <c r="A438" s="205"/>
      <c r="B438" s="216"/>
      <c r="C438" s="208"/>
      <c r="D438" s="212"/>
      <c r="E438" s="181"/>
      <c r="F438" s="181"/>
      <c r="G438" s="80" t="s">
        <v>13</v>
      </c>
      <c r="H438" s="47">
        <v>0</v>
      </c>
      <c r="I438" s="47">
        <v>0</v>
      </c>
      <c r="J438" s="14"/>
    </row>
    <row r="439" spans="1:11" s="42" customFormat="1" ht="24.95" customHeight="1" outlineLevel="1" x14ac:dyDescent="0.25">
      <c r="A439" s="205"/>
      <c r="B439" s="216"/>
      <c r="C439" s="208"/>
      <c r="D439" s="212"/>
      <c r="E439" s="181"/>
      <c r="F439" s="181"/>
      <c r="G439" s="80" t="s">
        <v>14</v>
      </c>
      <c r="H439" s="47">
        <v>0</v>
      </c>
      <c r="I439" s="47">
        <v>0</v>
      </c>
      <c r="J439" s="14"/>
    </row>
    <row r="440" spans="1:11" s="42" customFormat="1" ht="24.95" customHeight="1" outlineLevel="1" x14ac:dyDescent="0.25">
      <c r="A440" s="205"/>
      <c r="B440" s="216"/>
      <c r="C440" s="208"/>
      <c r="D440" s="212"/>
      <c r="E440" s="181"/>
      <c r="F440" s="181"/>
      <c r="G440" s="80" t="s">
        <v>15</v>
      </c>
      <c r="H440" s="47">
        <v>0</v>
      </c>
      <c r="I440" s="47">
        <v>0</v>
      </c>
      <c r="J440" s="14"/>
    </row>
    <row r="441" spans="1:11" ht="24.95" customHeight="1" outlineLevel="1" x14ac:dyDescent="0.25">
      <c r="A441" s="206"/>
      <c r="B441" s="207"/>
      <c r="C441" s="209"/>
      <c r="D441" s="213"/>
      <c r="E441" s="182"/>
      <c r="F441" s="182"/>
      <c r="G441" s="97" t="s">
        <v>194</v>
      </c>
      <c r="H441" s="47">
        <v>0</v>
      </c>
      <c r="I441" s="47">
        <v>0</v>
      </c>
    </row>
    <row r="442" spans="1:11" ht="88.5" customHeight="1" outlineLevel="1" x14ac:dyDescent="0.25">
      <c r="A442" s="74"/>
      <c r="B442" s="119" t="s">
        <v>325</v>
      </c>
      <c r="C442" s="99" t="s">
        <v>82</v>
      </c>
      <c r="D442" s="97" t="s">
        <v>25</v>
      </c>
      <c r="E442" s="115">
        <v>45657</v>
      </c>
      <c r="F442" s="101"/>
      <c r="G442" s="98" t="s">
        <v>18</v>
      </c>
      <c r="H442" s="98" t="s">
        <v>18</v>
      </c>
      <c r="I442" s="98" t="s">
        <v>18</v>
      </c>
    </row>
    <row r="443" spans="1:11" ht="22.5" customHeight="1" outlineLevel="1" x14ac:dyDescent="0.25">
      <c r="A443" s="159" t="s">
        <v>59</v>
      </c>
      <c r="B443" s="200" t="s">
        <v>326</v>
      </c>
      <c r="C443" s="165" t="s">
        <v>18</v>
      </c>
      <c r="D443" s="210"/>
      <c r="E443" s="171" t="s">
        <v>18</v>
      </c>
      <c r="F443" s="171" t="s">
        <v>18</v>
      </c>
      <c r="G443" s="97" t="s">
        <v>68</v>
      </c>
      <c r="H443" s="65">
        <f>H444+H445+H446</f>
        <v>43211.4</v>
      </c>
      <c r="I443" s="65">
        <f>I444+I445+I446</f>
        <v>15228.6</v>
      </c>
    </row>
    <row r="444" spans="1:11" ht="24.75" customHeight="1" outlineLevel="1" x14ac:dyDescent="0.25">
      <c r="A444" s="160"/>
      <c r="B444" s="201"/>
      <c r="C444" s="166"/>
      <c r="D444" s="211"/>
      <c r="E444" s="172"/>
      <c r="F444" s="172"/>
      <c r="G444" s="80" t="s">
        <v>13</v>
      </c>
      <c r="H444" s="121">
        <v>40229.699999999997</v>
      </c>
      <c r="I444" s="121">
        <v>14177.9</v>
      </c>
    </row>
    <row r="445" spans="1:11" ht="25.5" customHeight="1" outlineLevel="1" x14ac:dyDescent="0.25">
      <c r="A445" s="242"/>
      <c r="B445" s="201"/>
      <c r="C445" s="208"/>
      <c r="D445" s="212"/>
      <c r="E445" s="181"/>
      <c r="F445" s="181"/>
      <c r="G445" s="80" t="s">
        <v>14</v>
      </c>
      <c r="H445" s="121">
        <v>2117.4</v>
      </c>
      <c r="I445" s="121">
        <v>746.2</v>
      </c>
    </row>
    <row r="446" spans="1:11" ht="21.75" customHeight="1" outlineLevel="1" x14ac:dyDescent="0.25">
      <c r="A446" s="242"/>
      <c r="B446" s="201"/>
      <c r="C446" s="208"/>
      <c r="D446" s="212"/>
      <c r="E446" s="181"/>
      <c r="F446" s="181"/>
      <c r="G446" s="97" t="s">
        <v>15</v>
      </c>
      <c r="H446" s="121">
        <v>864.3</v>
      </c>
      <c r="I446" s="121">
        <v>304.5</v>
      </c>
    </row>
    <row r="447" spans="1:11" s="42" customFormat="1" ht="21.75" customHeight="1" outlineLevel="1" x14ac:dyDescent="0.25">
      <c r="A447" s="222"/>
      <c r="B447" s="207"/>
      <c r="C447" s="209"/>
      <c r="D447" s="213"/>
      <c r="E447" s="182"/>
      <c r="F447" s="182"/>
      <c r="G447" s="80" t="s">
        <v>194</v>
      </c>
      <c r="H447" s="121">
        <v>0</v>
      </c>
      <c r="I447" s="121">
        <v>0</v>
      </c>
      <c r="J447" s="14"/>
    </row>
    <row r="448" spans="1:11" ht="30" customHeight="1" x14ac:dyDescent="0.25">
      <c r="A448" s="159" t="s">
        <v>60</v>
      </c>
      <c r="B448" s="223" t="s">
        <v>327</v>
      </c>
      <c r="C448" s="165" t="s">
        <v>18</v>
      </c>
      <c r="D448" s="156" t="s">
        <v>156</v>
      </c>
      <c r="E448" s="165" t="s">
        <v>18</v>
      </c>
      <c r="F448" s="165" t="s">
        <v>18</v>
      </c>
      <c r="G448" s="97" t="s">
        <v>68</v>
      </c>
      <c r="H448" s="63">
        <f>H451+H452</f>
        <v>8277.5</v>
      </c>
      <c r="I448" s="63">
        <f>I451+I452</f>
        <v>18.7</v>
      </c>
      <c r="K448" s="18"/>
    </row>
    <row r="449" spans="1:11" ht="30" customHeight="1" x14ac:dyDescent="0.25">
      <c r="A449" s="160"/>
      <c r="B449" s="224"/>
      <c r="C449" s="166"/>
      <c r="D449" s="157"/>
      <c r="E449" s="166"/>
      <c r="F449" s="166"/>
      <c r="G449" s="97" t="s">
        <v>13</v>
      </c>
      <c r="H449" s="29">
        <v>0</v>
      </c>
      <c r="I449" s="29">
        <v>0</v>
      </c>
      <c r="K449" s="18"/>
    </row>
    <row r="450" spans="1:11" ht="30" customHeight="1" x14ac:dyDescent="0.25">
      <c r="A450" s="160"/>
      <c r="B450" s="224"/>
      <c r="C450" s="166"/>
      <c r="D450" s="157"/>
      <c r="E450" s="166"/>
      <c r="F450" s="166"/>
      <c r="G450" s="93" t="s">
        <v>14</v>
      </c>
      <c r="H450" s="29">
        <v>0</v>
      </c>
      <c r="I450" s="29">
        <v>0</v>
      </c>
      <c r="K450" s="18"/>
    </row>
    <row r="451" spans="1:11" ht="30" customHeight="1" x14ac:dyDescent="0.25">
      <c r="A451" s="160"/>
      <c r="B451" s="224"/>
      <c r="C451" s="166"/>
      <c r="D451" s="157"/>
      <c r="E451" s="166"/>
      <c r="F451" s="166"/>
      <c r="G451" s="45" t="s">
        <v>15</v>
      </c>
      <c r="H451" s="47">
        <f>H456</f>
        <v>6192.5</v>
      </c>
      <c r="I451" s="29">
        <f>I456</f>
        <v>18.7</v>
      </c>
      <c r="K451" s="18"/>
    </row>
    <row r="452" spans="1:11" s="42" customFormat="1" ht="30" customHeight="1" x14ac:dyDescent="0.25">
      <c r="A452" s="222"/>
      <c r="B452" s="207"/>
      <c r="C452" s="209"/>
      <c r="D452" s="188"/>
      <c r="E452" s="209"/>
      <c r="F452" s="209"/>
      <c r="G452" s="46" t="s">
        <v>194</v>
      </c>
      <c r="H452" s="113">
        <f>H457</f>
        <v>2085</v>
      </c>
      <c r="I452" s="29">
        <v>0</v>
      </c>
      <c r="J452" s="14"/>
      <c r="K452" s="18"/>
    </row>
    <row r="453" spans="1:11" s="42" customFormat="1" ht="30" customHeight="1" x14ac:dyDescent="0.25">
      <c r="A453" s="203" t="s">
        <v>61</v>
      </c>
      <c r="B453" s="223" t="s">
        <v>328</v>
      </c>
      <c r="C453" s="230" t="s">
        <v>82</v>
      </c>
      <c r="D453" s="210" t="s">
        <v>129</v>
      </c>
      <c r="E453" s="168">
        <v>45657</v>
      </c>
      <c r="F453" s="230"/>
      <c r="G453" s="97" t="s">
        <v>68</v>
      </c>
      <c r="H453" s="29">
        <f>H456+H457</f>
        <v>8277.5</v>
      </c>
      <c r="I453" s="29">
        <f>I456+I457</f>
        <v>18.7</v>
      </c>
      <c r="J453" s="14"/>
      <c r="K453" s="18"/>
    </row>
    <row r="454" spans="1:11" s="42" customFormat="1" ht="30" customHeight="1" x14ac:dyDescent="0.25">
      <c r="A454" s="214"/>
      <c r="B454" s="216"/>
      <c r="C454" s="181"/>
      <c r="D454" s="212"/>
      <c r="E454" s="181"/>
      <c r="F454" s="208"/>
      <c r="G454" s="97" t="s">
        <v>13</v>
      </c>
      <c r="H454" s="29">
        <v>0</v>
      </c>
      <c r="I454" s="29">
        <v>0</v>
      </c>
      <c r="J454" s="14"/>
      <c r="K454" s="18"/>
    </row>
    <row r="455" spans="1:11" s="42" customFormat="1" ht="30" customHeight="1" x14ac:dyDescent="0.25">
      <c r="A455" s="214"/>
      <c r="B455" s="216"/>
      <c r="C455" s="181"/>
      <c r="D455" s="212"/>
      <c r="E455" s="181"/>
      <c r="F455" s="208"/>
      <c r="G455" s="93" t="s">
        <v>14</v>
      </c>
      <c r="H455" s="29">
        <v>0</v>
      </c>
      <c r="I455" s="29">
        <v>0</v>
      </c>
      <c r="J455" s="14"/>
      <c r="K455" s="18"/>
    </row>
    <row r="456" spans="1:11" s="42" customFormat="1" ht="30" customHeight="1" x14ac:dyDescent="0.25">
      <c r="A456" s="214"/>
      <c r="B456" s="216"/>
      <c r="C456" s="181"/>
      <c r="D456" s="212"/>
      <c r="E456" s="181"/>
      <c r="F456" s="208"/>
      <c r="G456" s="45" t="s">
        <v>15</v>
      </c>
      <c r="H456" s="47">
        <v>6192.5</v>
      </c>
      <c r="I456" s="29">
        <v>18.7</v>
      </c>
      <c r="J456" s="14"/>
      <c r="K456" s="18"/>
    </row>
    <row r="457" spans="1:11" ht="30" customHeight="1" outlineLevel="1" x14ac:dyDescent="0.25">
      <c r="A457" s="214"/>
      <c r="B457" s="216"/>
      <c r="C457" s="181"/>
      <c r="D457" s="212"/>
      <c r="E457" s="181"/>
      <c r="F457" s="208"/>
      <c r="G457" s="46" t="s">
        <v>194</v>
      </c>
      <c r="H457" s="113">
        <v>2085</v>
      </c>
      <c r="I457" s="120">
        <v>0</v>
      </c>
    </row>
    <row r="458" spans="1:11" ht="108.75" customHeight="1" outlineLevel="1" x14ac:dyDescent="0.25">
      <c r="A458" s="94"/>
      <c r="B458" s="133" t="s">
        <v>329</v>
      </c>
      <c r="C458" s="99" t="s">
        <v>82</v>
      </c>
      <c r="D458" s="97" t="s">
        <v>157</v>
      </c>
      <c r="E458" s="115">
        <v>45654</v>
      </c>
      <c r="F458" s="99"/>
      <c r="G458" s="99" t="s">
        <v>18</v>
      </c>
      <c r="H458" s="99" t="s">
        <v>18</v>
      </c>
      <c r="I458" s="99" t="s">
        <v>18</v>
      </c>
    </row>
    <row r="459" spans="1:11" s="20" customFormat="1" ht="106.5" customHeight="1" outlineLevel="1" x14ac:dyDescent="0.25">
      <c r="A459" s="103"/>
      <c r="B459" s="87" t="s">
        <v>330</v>
      </c>
      <c r="C459" s="98" t="s">
        <v>82</v>
      </c>
      <c r="D459" s="93" t="s">
        <v>129</v>
      </c>
      <c r="E459" s="111">
        <v>45625</v>
      </c>
      <c r="F459" s="98"/>
      <c r="G459" s="99" t="s">
        <v>18</v>
      </c>
      <c r="H459" s="99" t="s">
        <v>18</v>
      </c>
      <c r="I459" s="99" t="s">
        <v>18</v>
      </c>
      <c r="J459" s="14"/>
    </row>
    <row r="460" spans="1:11" ht="24.95" customHeight="1" x14ac:dyDescent="0.25">
      <c r="A460" s="159" t="s">
        <v>62</v>
      </c>
      <c r="B460" s="200" t="s">
        <v>331</v>
      </c>
      <c r="C460" s="165" t="s">
        <v>18</v>
      </c>
      <c r="D460" s="156" t="s">
        <v>95</v>
      </c>
      <c r="E460" s="165" t="s">
        <v>18</v>
      </c>
      <c r="F460" s="165" t="s">
        <v>18</v>
      </c>
      <c r="G460" s="97" t="s">
        <v>68</v>
      </c>
      <c r="H460" s="47">
        <v>0</v>
      </c>
      <c r="I460" s="47">
        <v>0</v>
      </c>
    </row>
    <row r="461" spans="1:11" s="42" customFormat="1" ht="24.95" customHeight="1" x14ac:dyDescent="0.25">
      <c r="A461" s="160"/>
      <c r="B461" s="201"/>
      <c r="C461" s="166"/>
      <c r="D461" s="157"/>
      <c r="E461" s="166"/>
      <c r="F461" s="166"/>
      <c r="G461" s="80" t="s">
        <v>13</v>
      </c>
      <c r="H461" s="47">
        <v>0</v>
      </c>
      <c r="I461" s="47">
        <v>0</v>
      </c>
      <c r="J461" s="14"/>
    </row>
    <row r="462" spans="1:11" ht="24.95" customHeight="1" x14ac:dyDescent="0.25">
      <c r="A462" s="242"/>
      <c r="B462" s="201"/>
      <c r="C462" s="208"/>
      <c r="D462" s="187"/>
      <c r="E462" s="208"/>
      <c r="F462" s="208"/>
      <c r="G462" s="80" t="s">
        <v>14</v>
      </c>
      <c r="H462" s="47">
        <v>0</v>
      </c>
      <c r="I462" s="47">
        <v>0</v>
      </c>
    </row>
    <row r="463" spans="1:11" s="42" customFormat="1" ht="24.95" customHeight="1" x14ac:dyDescent="0.25">
      <c r="A463" s="242"/>
      <c r="B463" s="201"/>
      <c r="C463" s="208"/>
      <c r="D463" s="187"/>
      <c r="E463" s="208"/>
      <c r="F463" s="208"/>
      <c r="G463" s="80" t="s">
        <v>15</v>
      </c>
      <c r="H463" s="47">
        <v>0</v>
      </c>
      <c r="I463" s="47">
        <v>0</v>
      </c>
      <c r="J463" s="14"/>
    </row>
    <row r="464" spans="1:11" ht="24.95" customHeight="1" x14ac:dyDescent="0.25">
      <c r="A464" s="222"/>
      <c r="B464" s="202"/>
      <c r="C464" s="209"/>
      <c r="D464" s="188"/>
      <c r="E464" s="209"/>
      <c r="F464" s="209"/>
      <c r="G464" s="97" t="s">
        <v>194</v>
      </c>
      <c r="H464" s="47">
        <v>0</v>
      </c>
      <c r="I464" s="47">
        <v>0</v>
      </c>
    </row>
    <row r="465" spans="1:11" ht="24.95" customHeight="1" outlineLevel="1" x14ac:dyDescent="0.25">
      <c r="A465" s="203" t="s">
        <v>183</v>
      </c>
      <c r="B465" s="200" t="s">
        <v>332</v>
      </c>
      <c r="C465" s="165" t="s">
        <v>82</v>
      </c>
      <c r="D465" s="236" t="s">
        <v>22</v>
      </c>
      <c r="E465" s="271">
        <v>45657</v>
      </c>
      <c r="F465" s="239"/>
      <c r="G465" s="97" t="s">
        <v>68</v>
      </c>
      <c r="H465" s="47">
        <v>0</v>
      </c>
      <c r="I465" s="47">
        <v>0</v>
      </c>
    </row>
    <row r="466" spans="1:11" ht="24.95" customHeight="1" outlineLevel="1" x14ac:dyDescent="0.25">
      <c r="A466" s="204"/>
      <c r="B466" s="201"/>
      <c r="C466" s="166"/>
      <c r="D466" s="236"/>
      <c r="E466" s="239"/>
      <c r="F466" s="239"/>
      <c r="G466" s="80" t="s">
        <v>13</v>
      </c>
      <c r="H466" s="47">
        <v>0</v>
      </c>
      <c r="I466" s="47">
        <v>0</v>
      </c>
    </row>
    <row r="467" spans="1:11" ht="24.95" customHeight="1" outlineLevel="1" x14ac:dyDescent="0.25">
      <c r="A467" s="204"/>
      <c r="B467" s="201"/>
      <c r="C467" s="166"/>
      <c r="D467" s="236"/>
      <c r="E467" s="239"/>
      <c r="F467" s="239"/>
      <c r="G467" s="80" t="s">
        <v>14</v>
      </c>
      <c r="H467" s="47">
        <v>0</v>
      </c>
      <c r="I467" s="47">
        <v>0</v>
      </c>
    </row>
    <row r="468" spans="1:11" ht="24.95" customHeight="1" outlineLevel="1" x14ac:dyDescent="0.25">
      <c r="A468" s="204"/>
      <c r="B468" s="201"/>
      <c r="C468" s="166"/>
      <c r="D468" s="236"/>
      <c r="E468" s="239"/>
      <c r="F468" s="239"/>
      <c r="G468" s="80" t="s">
        <v>15</v>
      </c>
      <c r="H468" s="47">
        <v>0</v>
      </c>
      <c r="I468" s="47">
        <v>0</v>
      </c>
    </row>
    <row r="469" spans="1:11" ht="24.95" customHeight="1" outlineLevel="1" x14ac:dyDescent="0.25">
      <c r="A469" s="259"/>
      <c r="B469" s="202"/>
      <c r="C469" s="167"/>
      <c r="D469" s="236"/>
      <c r="E469" s="239"/>
      <c r="F469" s="239"/>
      <c r="G469" s="97" t="s">
        <v>194</v>
      </c>
      <c r="H469" s="47">
        <v>0</v>
      </c>
      <c r="I469" s="47">
        <v>0</v>
      </c>
    </row>
    <row r="470" spans="1:11" ht="67.5" customHeight="1" outlineLevel="1" x14ac:dyDescent="0.25">
      <c r="A470" s="94"/>
      <c r="B470" s="71" t="s">
        <v>333</v>
      </c>
      <c r="C470" s="77" t="s">
        <v>28</v>
      </c>
      <c r="D470" s="96" t="s">
        <v>22</v>
      </c>
      <c r="E470" s="83">
        <v>45473</v>
      </c>
      <c r="F470" s="71" t="s">
        <v>387</v>
      </c>
      <c r="G470" s="99" t="s">
        <v>18</v>
      </c>
      <c r="H470" s="99" t="s">
        <v>18</v>
      </c>
      <c r="I470" s="99" t="s">
        <v>18</v>
      </c>
    </row>
    <row r="471" spans="1:11" ht="24.95" customHeight="1" x14ac:dyDescent="0.25">
      <c r="A471" s="159" t="s">
        <v>104</v>
      </c>
      <c r="B471" s="223" t="s">
        <v>334</v>
      </c>
      <c r="C471" s="165" t="s">
        <v>18</v>
      </c>
      <c r="D471" s="156" t="s">
        <v>116</v>
      </c>
      <c r="E471" s="165" t="s">
        <v>18</v>
      </c>
      <c r="F471" s="165" t="s">
        <v>18</v>
      </c>
      <c r="G471" s="97" t="s">
        <v>68</v>
      </c>
      <c r="H471" s="64">
        <f>H474</f>
        <v>18774</v>
      </c>
      <c r="I471" s="64">
        <f>I474</f>
        <v>10994.4</v>
      </c>
      <c r="K471" s="18"/>
    </row>
    <row r="472" spans="1:11" ht="24.95" customHeight="1" x14ac:dyDescent="0.25">
      <c r="A472" s="160"/>
      <c r="B472" s="224"/>
      <c r="C472" s="166"/>
      <c r="D472" s="157"/>
      <c r="E472" s="166"/>
      <c r="F472" s="166"/>
      <c r="G472" s="97" t="s">
        <v>13</v>
      </c>
      <c r="H472" s="47">
        <v>0</v>
      </c>
      <c r="I472" s="29">
        <v>0</v>
      </c>
      <c r="K472" s="18"/>
    </row>
    <row r="473" spans="1:11" ht="24.95" customHeight="1" x14ac:dyDescent="0.25">
      <c r="A473" s="160"/>
      <c r="B473" s="224"/>
      <c r="C473" s="166"/>
      <c r="D473" s="157"/>
      <c r="E473" s="166"/>
      <c r="F473" s="166"/>
      <c r="G473" s="97" t="s">
        <v>14</v>
      </c>
      <c r="H473" s="47">
        <v>0</v>
      </c>
      <c r="I473" s="29">
        <v>0</v>
      </c>
      <c r="K473" s="18"/>
    </row>
    <row r="474" spans="1:11" ht="24.95" customHeight="1" x14ac:dyDescent="0.25">
      <c r="A474" s="160"/>
      <c r="B474" s="224"/>
      <c r="C474" s="166"/>
      <c r="D474" s="157"/>
      <c r="E474" s="166"/>
      <c r="F474" s="166"/>
      <c r="G474" s="97" t="s">
        <v>15</v>
      </c>
      <c r="H474" s="47">
        <v>18774</v>
      </c>
      <c r="I474" s="29">
        <v>10994.4</v>
      </c>
      <c r="K474" s="18"/>
    </row>
    <row r="475" spans="1:11" s="42" customFormat="1" ht="24.95" customHeight="1" x14ac:dyDescent="0.25">
      <c r="A475" s="222"/>
      <c r="B475" s="207"/>
      <c r="C475" s="209"/>
      <c r="D475" s="188"/>
      <c r="E475" s="209"/>
      <c r="F475" s="209"/>
      <c r="G475" s="97" t="s">
        <v>194</v>
      </c>
      <c r="H475" s="47">
        <v>0</v>
      </c>
      <c r="I475" s="29">
        <v>0</v>
      </c>
      <c r="J475" s="14"/>
      <c r="K475" s="18"/>
    </row>
    <row r="476" spans="1:11" ht="21" customHeight="1" outlineLevel="1" x14ac:dyDescent="0.25">
      <c r="A476" s="159" t="s">
        <v>128</v>
      </c>
      <c r="B476" s="156" t="s">
        <v>335</v>
      </c>
      <c r="C476" s="165" t="s">
        <v>82</v>
      </c>
      <c r="D476" s="156" t="s">
        <v>112</v>
      </c>
      <c r="E476" s="168">
        <v>45657</v>
      </c>
      <c r="F476" s="165"/>
      <c r="G476" s="142" t="s">
        <v>68</v>
      </c>
      <c r="H476" s="147">
        <v>18774</v>
      </c>
      <c r="I476" s="147">
        <v>10994.4</v>
      </c>
    </row>
    <row r="477" spans="1:11" s="42" customFormat="1" ht="24.95" customHeight="1" x14ac:dyDescent="0.25">
      <c r="A477" s="160"/>
      <c r="B477" s="157"/>
      <c r="C477" s="166"/>
      <c r="D477" s="157"/>
      <c r="E477" s="169"/>
      <c r="F477" s="166"/>
      <c r="G477" s="146" t="s">
        <v>13</v>
      </c>
      <c r="H477" s="47">
        <v>0</v>
      </c>
      <c r="I477" s="29">
        <v>0</v>
      </c>
      <c r="J477" s="14"/>
      <c r="K477" s="18"/>
    </row>
    <row r="478" spans="1:11" s="42" customFormat="1" ht="24.95" customHeight="1" x14ac:dyDescent="0.25">
      <c r="A478" s="160"/>
      <c r="B478" s="157"/>
      <c r="C478" s="166"/>
      <c r="D478" s="157"/>
      <c r="E478" s="169"/>
      <c r="F478" s="166"/>
      <c r="G478" s="146" t="s">
        <v>14</v>
      </c>
      <c r="H478" s="47">
        <v>0</v>
      </c>
      <c r="I478" s="29">
        <v>0</v>
      </c>
      <c r="J478" s="14"/>
      <c r="K478" s="18"/>
    </row>
    <row r="479" spans="1:11" s="42" customFormat="1" ht="24.95" customHeight="1" x14ac:dyDescent="0.25">
      <c r="A479" s="160"/>
      <c r="B479" s="157"/>
      <c r="C479" s="166"/>
      <c r="D479" s="157"/>
      <c r="E479" s="169"/>
      <c r="F479" s="166"/>
      <c r="G479" s="146" t="s">
        <v>15</v>
      </c>
      <c r="H479" s="47">
        <v>18774</v>
      </c>
      <c r="I479" s="29">
        <v>10994.4</v>
      </c>
      <c r="J479" s="14"/>
      <c r="K479" s="18"/>
    </row>
    <row r="480" spans="1:11" s="42" customFormat="1" ht="24.95" customHeight="1" x14ac:dyDescent="0.25">
      <c r="A480" s="161"/>
      <c r="B480" s="158"/>
      <c r="C480" s="167"/>
      <c r="D480" s="158"/>
      <c r="E480" s="170"/>
      <c r="F480" s="167"/>
      <c r="G480" s="146" t="s">
        <v>194</v>
      </c>
      <c r="H480" s="47">
        <v>0</v>
      </c>
      <c r="I480" s="29">
        <v>0</v>
      </c>
      <c r="J480" s="14"/>
      <c r="K480" s="18"/>
    </row>
    <row r="481" spans="1:10" ht="108" customHeight="1" outlineLevel="1" x14ac:dyDescent="0.25">
      <c r="A481" s="94"/>
      <c r="B481" s="71" t="s">
        <v>336</v>
      </c>
      <c r="C481" s="77" t="s">
        <v>82</v>
      </c>
      <c r="D481" s="96" t="s">
        <v>130</v>
      </c>
      <c r="E481" s="83">
        <v>45657</v>
      </c>
      <c r="F481" s="99"/>
      <c r="G481" s="99" t="s">
        <v>18</v>
      </c>
      <c r="H481" s="99" t="s">
        <v>18</v>
      </c>
      <c r="I481" s="99" t="s">
        <v>18</v>
      </c>
    </row>
    <row r="482" spans="1:10" ht="30" customHeight="1" x14ac:dyDescent="0.25">
      <c r="A482" s="159" t="s">
        <v>63</v>
      </c>
      <c r="B482" s="200" t="s">
        <v>337</v>
      </c>
      <c r="C482" s="165" t="s">
        <v>18</v>
      </c>
      <c r="D482" s="156" t="s">
        <v>117</v>
      </c>
      <c r="E482" s="165" t="s">
        <v>18</v>
      </c>
      <c r="F482" s="165" t="s">
        <v>18</v>
      </c>
      <c r="G482" s="97" t="s">
        <v>68</v>
      </c>
      <c r="H482" s="63">
        <f>H484</f>
        <v>2539.1999999999998</v>
      </c>
      <c r="I482" s="64">
        <f>I483+I484+I485</f>
        <v>1230.9000000000001</v>
      </c>
    </row>
    <row r="483" spans="1:10" ht="30" customHeight="1" x14ac:dyDescent="0.25">
      <c r="A483" s="160"/>
      <c r="B483" s="201"/>
      <c r="C483" s="166"/>
      <c r="D483" s="157"/>
      <c r="E483" s="166"/>
      <c r="F483" s="166"/>
      <c r="G483" s="97" t="s">
        <v>13</v>
      </c>
      <c r="H483" s="29">
        <v>0</v>
      </c>
      <c r="I483" s="47">
        <v>0</v>
      </c>
    </row>
    <row r="484" spans="1:10" ht="30" customHeight="1" x14ac:dyDescent="0.25">
      <c r="A484" s="160"/>
      <c r="B484" s="201"/>
      <c r="C484" s="166"/>
      <c r="D484" s="157"/>
      <c r="E484" s="166"/>
      <c r="F484" s="166"/>
      <c r="G484" s="97" t="s">
        <v>14</v>
      </c>
      <c r="H484" s="114">
        <v>2539.1999999999998</v>
      </c>
      <c r="I484" s="114">
        <v>1230.9000000000001</v>
      </c>
    </row>
    <row r="485" spans="1:10" ht="30" customHeight="1" x14ac:dyDescent="0.25">
      <c r="A485" s="160"/>
      <c r="B485" s="201"/>
      <c r="C485" s="166"/>
      <c r="D485" s="157"/>
      <c r="E485" s="166"/>
      <c r="F485" s="166"/>
      <c r="G485" s="81" t="s">
        <v>15</v>
      </c>
      <c r="H485" s="58">
        <v>0</v>
      </c>
      <c r="I485" s="58">
        <v>0</v>
      </c>
    </row>
    <row r="486" spans="1:10" s="42" customFormat="1" ht="30" customHeight="1" x14ac:dyDescent="0.25">
      <c r="A486" s="222"/>
      <c r="B486" s="207"/>
      <c r="C486" s="209"/>
      <c r="D486" s="188"/>
      <c r="E486" s="209"/>
      <c r="F486" s="209"/>
      <c r="G486" s="97" t="s">
        <v>194</v>
      </c>
      <c r="H486" s="59">
        <v>0</v>
      </c>
      <c r="I486" s="59">
        <v>0</v>
      </c>
      <c r="J486" s="14"/>
    </row>
    <row r="487" spans="1:10" ht="160.5" customHeight="1" x14ac:dyDescent="0.25">
      <c r="A487" s="74"/>
      <c r="B487" s="71" t="s">
        <v>338</v>
      </c>
      <c r="C487" s="77" t="s">
        <v>28</v>
      </c>
      <c r="D487" s="97" t="s">
        <v>26</v>
      </c>
      <c r="E487" s="77" t="s">
        <v>143</v>
      </c>
      <c r="F487" s="71" t="s">
        <v>393</v>
      </c>
      <c r="G487" s="99" t="s">
        <v>18</v>
      </c>
      <c r="H487" s="99" t="s">
        <v>18</v>
      </c>
      <c r="I487" s="99" t="s">
        <v>18</v>
      </c>
    </row>
    <row r="488" spans="1:10" ht="41.25" customHeight="1" x14ac:dyDescent="0.25">
      <c r="A488" s="159" t="s">
        <v>85</v>
      </c>
      <c r="B488" s="210" t="s">
        <v>339</v>
      </c>
      <c r="C488" s="171" t="s">
        <v>18</v>
      </c>
      <c r="D488" s="210" t="s">
        <v>158</v>
      </c>
      <c r="E488" s="171" t="s">
        <v>18</v>
      </c>
      <c r="F488" s="171" t="s">
        <v>18</v>
      </c>
      <c r="G488" s="39" t="s">
        <v>68</v>
      </c>
      <c r="H488" s="62">
        <f>H489+H490</f>
        <v>3454.9</v>
      </c>
      <c r="I488" s="62">
        <f>I489+I490</f>
        <v>2457.1999999999998</v>
      </c>
    </row>
    <row r="489" spans="1:10" ht="39" customHeight="1" x14ac:dyDescent="0.25">
      <c r="A489" s="242"/>
      <c r="B489" s="211"/>
      <c r="C489" s="291"/>
      <c r="D489" s="291"/>
      <c r="E489" s="291"/>
      <c r="F489" s="291"/>
      <c r="G489" s="39" t="s">
        <v>14</v>
      </c>
      <c r="H489" s="60">
        <v>2701.3</v>
      </c>
      <c r="I489" s="60">
        <f>I493+I500</f>
        <v>1803.4</v>
      </c>
    </row>
    <row r="490" spans="1:10" ht="37.5" customHeight="1" x14ac:dyDescent="0.25">
      <c r="A490" s="222"/>
      <c r="B490" s="229"/>
      <c r="C490" s="292"/>
      <c r="D490" s="292"/>
      <c r="E490" s="292"/>
      <c r="F490" s="292"/>
      <c r="G490" s="39" t="s">
        <v>15</v>
      </c>
      <c r="H490" s="60">
        <v>753.6</v>
      </c>
      <c r="I490" s="60">
        <f>I494+I501</f>
        <v>653.79999999999995</v>
      </c>
    </row>
    <row r="491" spans="1:10" ht="24.95" customHeight="1" outlineLevel="1" x14ac:dyDescent="0.25">
      <c r="A491" s="248" t="s">
        <v>86</v>
      </c>
      <c r="B491" s="200" t="s">
        <v>340</v>
      </c>
      <c r="C491" s="165" t="s">
        <v>82</v>
      </c>
      <c r="D491" s="210"/>
      <c r="E491" s="227">
        <v>45657</v>
      </c>
      <c r="F491" s="200"/>
      <c r="G491" s="39" t="s">
        <v>68</v>
      </c>
      <c r="H491" s="60">
        <f>H493+H494</f>
        <v>3001.5</v>
      </c>
      <c r="I491" s="60">
        <f>I493+I494</f>
        <v>2003.8000000000002</v>
      </c>
    </row>
    <row r="492" spans="1:10" s="42" customFormat="1" ht="24.95" customHeight="1" outlineLevel="1" x14ac:dyDescent="0.25">
      <c r="A492" s="249"/>
      <c r="B492" s="201"/>
      <c r="C492" s="166"/>
      <c r="D492" s="211"/>
      <c r="E492" s="234"/>
      <c r="F492" s="201"/>
      <c r="G492" s="39" t="s">
        <v>13</v>
      </c>
      <c r="H492" s="60">
        <v>0</v>
      </c>
      <c r="I492" s="60">
        <v>0</v>
      </c>
      <c r="J492" s="14"/>
    </row>
    <row r="493" spans="1:10" ht="24.95" customHeight="1" outlineLevel="1" x14ac:dyDescent="0.25">
      <c r="A493" s="250"/>
      <c r="B493" s="201"/>
      <c r="C493" s="208"/>
      <c r="D493" s="212"/>
      <c r="E493" s="208"/>
      <c r="F493" s="216"/>
      <c r="G493" s="39" t="s">
        <v>14</v>
      </c>
      <c r="H493" s="60">
        <v>2701.3</v>
      </c>
      <c r="I493" s="60">
        <v>1803.4</v>
      </c>
    </row>
    <row r="494" spans="1:10" ht="24.95" customHeight="1" outlineLevel="1" x14ac:dyDescent="0.25">
      <c r="A494" s="250"/>
      <c r="B494" s="201"/>
      <c r="C494" s="208"/>
      <c r="D494" s="212"/>
      <c r="E494" s="208"/>
      <c r="F494" s="216"/>
      <c r="G494" s="39" t="s">
        <v>15</v>
      </c>
      <c r="H494" s="60">
        <v>300.2</v>
      </c>
      <c r="I494" s="60">
        <v>200.4</v>
      </c>
    </row>
    <row r="495" spans="1:10" s="42" customFormat="1" ht="24.95" customHeight="1" outlineLevel="1" x14ac:dyDescent="0.25">
      <c r="A495" s="206"/>
      <c r="B495" s="207"/>
      <c r="C495" s="209"/>
      <c r="D495" s="213"/>
      <c r="E495" s="209"/>
      <c r="F495" s="207"/>
      <c r="G495" s="39" t="s">
        <v>194</v>
      </c>
      <c r="H495" s="60">
        <v>0</v>
      </c>
      <c r="I495" s="121">
        <v>0</v>
      </c>
      <c r="J495" s="14"/>
    </row>
    <row r="496" spans="1:10" ht="96.75" customHeight="1" outlineLevel="1" x14ac:dyDescent="0.25">
      <c r="A496" s="94"/>
      <c r="B496" s="119" t="s">
        <v>341</v>
      </c>
      <c r="C496" s="99" t="s">
        <v>82</v>
      </c>
      <c r="D496" s="97" t="s">
        <v>159</v>
      </c>
      <c r="E496" s="41">
        <v>45657</v>
      </c>
      <c r="F496" s="119"/>
      <c r="G496" s="99" t="s">
        <v>18</v>
      </c>
      <c r="H496" s="99" t="s">
        <v>18</v>
      </c>
      <c r="I496" s="99" t="s">
        <v>18</v>
      </c>
    </row>
    <row r="497" spans="1:11" ht="76.5" customHeight="1" outlineLevel="1" x14ac:dyDescent="0.25">
      <c r="A497" s="91"/>
      <c r="B497" s="122" t="s">
        <v>342</v>
      </c>
      <c r="C497" s="110" t="s">
        <v>82</v>
      </c>
      <c r="D497" s="117" t="s">
        <v>160</v>
      </c>
      <c r="E497" s="41">
        <v>45657</v>
      </c>
      <c r="F497" s="122"/>
      <c r="G497" s="99" t="s">
        <v>18</v>
      </c>
      <c r="H497" s="99" t="s">
        <v>18</v>
      </c>
      <c r="I497" s="99" t="s">
        <v>18</v>
      </c>
    </row>
    <row r="498" spans="1:11" s="42" customFormat="1" ht="24.95" customHeight="1" outlineLevel="1" x14ac:dyDescent="0.25">
      <c r="A498" s="253" t="s">
        <v>184</v>
      </c>
      <c r="B498" s="252" t="s">
        <v>343</v>
      </c>
      <c r="C498" s="230" t="s">
        <v>82</v>
      </c>
      <c r="D498" s="210" t="s">
        <v>159</v>
      </c>
      <c r="E498" s="227">
        <v>45657</v>
      </c>
      <c r="F498" s="252"/>
      <c r="G498" s="97" t="s">
        <v>68</v>
      </c>
      <c r="H498" s="47">
        <f>H499+H500+H501+H502</f>
        <v>453.4</v>
      </c>
      <c r="I498" s="47">
        <f>I499+I500+I501+I502</f>
        <v>453.4</v>
      </c>
      <c r="J498" s="14"/>
    </row>
    <row r="499" spans="1:11" s="42" customFormat="1" ht="24.95" customHeight="1" outlineLevel="1" x14ac:dyDescent="0.25">
      <c r="A499" s="205"/>
      <c r="B499" s="216"/>
      <c r="C499" s="208"/>
      <c r="D499" s="212"/>
      <c r="E499" s="208"/>
      <c r="F499" s="216"/>
      <c r="G499" s="80" t="s">
        <v>13</v>
      </c>
      <c r="H499" s="47">
        <v>0</v>
      </c>
      <c r="I499" s="47">
        <v>0</v>
      </c>
      <c r="J499" s="14"/>
    </row>
    <row r="500" spans="1:11" s="42" customFormat="1" ht="24.95" customHeight="1" outlineLevel="1" x14ac:dyDescent="0.25">
      <c r="A500" s="205"/>
      <c r="B500" s="216"/>
      <c r="C500" s="208"/>
      <c r="D500" s="212"/>
      <c r="E500" s="208"/>
      <c r="F500" s="216"/>
      <c r="G500" s="80" t="s">
        <v>14</v>
      </c>
      <c r="H500" s="47">
        <v>0</v>
      </c>
      <c r="I500" s="47">
        <v>0</v>
      </c>
      <c r="J500" s="14"/>
    </row>
    <row r="501" spans="1:11" s="42" customFormat="1" ht="24.95" customHeight="1" outlineLevel="1" x14ac:dyDescent="0.25">
      <c r="A501" s="205"/>
      <c r="B501" s="216"/>
      <c r="C501" s="208"/>
      <c r="D501" s="212"/>
      <c r="E501" s="208"/>
      <c r="F501" s="216"/>
      <c r="G501" s="80" t="s">
        <v>15</v>
      </c>
      <c r="H501" s="47">
        <v>453.4</v>
      </c>
      <c r="I501" s="47">
        <v>453.4</v>
      </c>
      <c r="J501" s="14"/>
    </row>
    <row r="502" spans="1:11" ht="24.95" customHeight="1" outlineLevel="1" x14ac:dyDescent="0.25">
      <c r="A502" s="206"/>
      <c r="B502" s="207"/>
      <c r="C502" s="209"/>
      <c r="D502" s="213"/>
      <c r="E502" s="209"/>
      <c r="F502" s="207"/>
      <c r="G502" s="97" t="s">
        <v>194</v>
      </c>
      <c r="H502" s="47">
        <v>0</v>
      </c>
      <c r="I502" s="47">
        <v>0</v>
      </c>
    </row>
    <row r="503" spans="1:11" ht="105.75" customHeight="1" outlineLevel="1" x14ac:dyDescent="0.25">
      <c r="A503" s="126"/>
      <c r="B503" s="97" t="s">
        <v>344</v>
      </c>
      <c r="C503" s="99" t="s">
        <v>82</v>
      </c>
      <c r="D503" s="97" t="s">
        <v>159</v>
      </c>
      <c r="E503" s="115">
        <v>45657</v>
      </c>
      <c r="F503" s="126"/>
      <c r="G503" s="99" t="s">
        <v>18</v>
      </c>
      <c r="H503" s="99" t="s">
        <v>18</v>
      </c>
      <c r="I503" s="99" t="s">
        <v>18</v>
      </c>
    </row>
    <row r="504" spans="1:11" ht="15.75" customHeight="1" x14ac:dyDescent="0.25">
      <c r="A504" s="288" t="s">
        <v>11</v>
      </c>
      <c r="B504" s="289"/>
      <c r="C504" s="289"/>
      <c r="D504" s="289"/>
      <c r="E504" s="289"/>
      <c r="F504" s="289"/>
      <c r="G504" s="289"/>
      <c r="H504" s="289"/>
      <c r="I504" s="290"/>
      <c r="K504" s="18"/>
    </row>
    <row r="505" spans="1:11" ht="24.95" customHeight="1" x14ac:dyDescent="0.25">
      <c r="A505" s="159" t="s">
        <v>64</v>
      </c>
      <c r="B505" s="200" t="s">
        <v>345</v>
      </c>
      <c r="C505" s="165" t="s">
        <v>18</v>
      </c>
      <c r="D505" s="210" t="s">
        <v>116</v>
      </c>
      <c r="E505" s="165" t="s">
        <v>18</v>
      </c>
      <c r="F505" s="165" t="s">
        <v>18</v>
      </c>
      <c r="G505" s="97" t="s">
        <v>68</v>
      </c>
      <c r="H505" s="64">
        <f>H507+H508</f>
        <v>22779.5</v>
      </c>
      <c r="I505" s="64">
        <f>I507+I508</f>
        <v>22710</v>
      </c>
      <c r="K505" s="70"/>
    </row>
    <row r="506" spans="1:11" ht="24.95" customHeight="1" x14ac:dyDescent="0.25">
      <c r="A506" s="160"/>
      <c r="B506" s="201"/>
      <c r="C506" s="166"/>
      <c r="D506" s="211"/>
      <c r="E506" s="166"/>
      <c r="F506" s="166"/>
      <c r="G506" s="97" t="s">
        <v>13</v>
      </c>
      <c r="H506" s="47">
        <v>0</v>
      </c>
      <c r="I506" s="47">
        <v>0</v>
      </c>
      <c r="K506" s="19"/>
    </row>
    <row r="507" spans="1:11" ht="24.95" customHeight="1" x14ac:dyDescent="0.25">
      <c r="A507" s="160"/>
      <c r="B507" s="201"/>
      <c r="C507" s="166"/>
      <c r="D507" s="211"/>
      <c r="E507" s="166"/>
      <c r="F507" s="166"/>
      <c r="G507" s="56" t="s">
        <v>14</v>
      </c>
      <c r="H507" s="61">
        <v>13667.7</v>
      </c>
      <c r="I507" s="47">
        <f>I512</f>
        <v>13626</v>
      </c>
      <c r="K507" s="19"/>
    </row>
    <row r="508" spans="1:11" ht="24.95" customHeight="1" x14ac:dyDescent="0.25">
      <c r="A508" s="160"/>
      <c r="B508" s="201"/>
      <c r="C508" s="166"/>
      <c r="D508" s="211"/>
      <c r="E508" s="166"/>
      <c r="F508" s="166"/>
      <c r="G508" s="56" t="s">
        <v>15</v>
      </c>
      <c r="H508" s="61">
        <v>9111.7999999999993</v>
      </c>
      <c r="I508" s="47">
        <f>I513</f>
        <v>9084</v>
      </c>
      <c r="K508" s="19"/>
    </row>
    <row r="509" spans="1:11" s="42" customFormat="1" ht="27.75" customHeight="1" x14ac:dyDescent="0.25">
      <c r="A509" s="222"/>
      <c r="B509" s="207"/>
      <c r="C509" s="209"/>
      <c r="D509" s="213"/>
      <c r="E509" s="209"/>
      <c r="F509" s="209"/>
      <c r="G509" s="56" t="s">
        <v>194</v>
      </c>
      <c r="H509" s="61">
        <v>0</v>
      </c>
      <c r="I509" s="47">
        <v>0</v>
      </c>
      <c r="J509" s="14"/>
      <c r="K509" s="19"/>
    </row>
    <row r="510" spans="1:11" ht="30" customHeight="1" outlineLevel="1" x14ac:dyDescent="0.25">
      <c r="A510" s="203" t="s">
        <v>96</v>
      </c>
      <c r="B510" s="200" t="s">
        <v>346</v>
      </c>
      <c r="C510" s="165" t="s">
        <v>82</v>
      </c>
      <c r="D510" s="210" t="s">
        <v>161</v>
      </c>
      <c r="E510" s="168">
        <v>45657</v>
      </c>
      <c r="F510" s="284"/>
      <c r="G510" s="97" t="s">
        <v>68</v>
      </c>
      <c r="H510" s="29">
        <f>H512+H513</f>
        <v>22779.5</v>
      </c>
      <c r="I510" s="29">
        <f>I512+I513</f>
        <v>22710</v>
      </c>
    </row>
    <row r="511" spans="1:11" s="42" customFormat="1" ht="30" customHeight="1" outlineLevel="1" x14ac:dyDescent="0.25">
      <c r="A511" s="204"/>
      <c r="B511" s="201"/>
      <c r="C511" s="166"/>
      <c r="D511" s="211"/>
      <c r="E511" s="169"/>
      <c r="F511" s="285"/>
      <c r="G511" s="97" t="s">
        <v>13</v>
      </c>
      <c r="H511" s="29">
        <v>0</v>
      </c>
      <c r="I511" s="29">
        <v>0</v>
      </c>
      <c r="J511" s="14"/>
    </row>
    <row r="512" spans="1:11" ht="30" customHeight="1" outlineLevel="1" x14ac:dyDescent="0.25">
      <c r="A512" s="204"/>
      <c r="B512" s="201"/>
      <c r="C512" s="166"/>
      <c r="D512" s="211"/>
      <c r="E512" s="172"/>
      <c r="F512" s="285"/>
      <c r="G512" s="97" t="s">
        <v>14</v>
      </c>
      <c r="H512" s="29">
        <v>13667.7</v>
      </c>
      <c r="I512" s="29">
        <f>73.4+13552.6</f>
        <v>13626</v>
      </c>
    </row>
    <row r="513" spans="1:10" ht="30" customHeight="1" outlineLevel="1" x14ac:dyDescent="0.25">
      <c r="A513" s="204"/>
      <c r="B513" s="201"/>
      <c r="C513" s="166"/>
      <c r="D513" s="211"/>
      <c r="E513" s="172"/>
      <c r="F513" s="285"/>
      <c r="G513" s="97" t="s">
        <v>15</v>
      </c>
      <c r="H513" s="29">
        <v>9111.7999999999993</v>
      </c>
      <c r="I513" s="29">
        <f>49+9035</f>
        <v>9084</v>
      </c>
    </row>
    <row r="514" spans="1:10" s="42" customFormat="1" ht="30" customHeight="1" outlineLevel="1" x14ac:dyDescent="0.25">
      <c r="A514" s="206"/>
      <c r="B514" s="207"/>
      <c r="C514" s="209"/>
      <c r="D514" s="213"/>
      <c r="E514" s="182"/>
      <c r="F514" s="233"/>
      <c r="G514" s="80" t="s">
        <v>194</v>
      </c>
      <c r="H514" s="120">
        <v>0</v>
      </c>
      <c r="I514" s="29">
        <v>0</v>
      </c>
      <c r="J514" s="14"/>
    </row>
    <row r="515" spans="1:10" ht="104.25" customHeight="1" outlineLevel="1" x14ac:dyDescent="0.25">
      <c r="A515" s="94"/>
      <c r="B515" s="71" t="s">
        <v>347</v>
      </c>
      <c r="C515" s="77" t="s">
        <v>28</v>
      </c>
      <c r="D515" s="97" t="s">
        <v>162</v>
      </c>
      <c r="E515" s="88" t="s">
        <v>144</v>
      </c>
      <c r="F515" s="71" t="s">
        <v>389</v>
      </c>
      <c r="G515" s="99" t="s">
        <v>18</v>
      </c>
      <c r="H515" s="99" t="s">
        <v>18</v>
      </c>
      <c r="I515" s="99" t="s">
        <v>18</v>
      </c>
    </row>
    <row r="516" spans="1:10" ht="99.75" customHeight="1" outlineLevel="1" x14ac:dyDescent="0.25">
      <c r="A516" s="94"/>
      <c r="B516" s="71" t="s">
        <v>348</v>
      </c>
      <c r="C516" s="77" t="s">
        <v>28</v>
      </c>
      <c r="D516" s="97" t="s">
        <v>162</v>
      </c>
      <c r="E516" s="77" t="s">
        <v>145</v>
      </c>
      <c r="F516" s="71" t="s">
        <v>392</v>
      </c>
      <c r="G516" s="99" t="s">
        <v>18</v>
      </c>
      <c r="H516" s="99" t="s">
        <v>18</v>
      </c>
      <c r="I516" s="99" t="s">
        <v>18</v>
      </c>
    </row>
    <row r="517" spans="1:10" ht="24.95" customHeight="1" x14ac:dyDescent="0.25">
      <c r="A517" s="159" t="s">
        <v>105</v>
      </c>
      <c r="B517" s="200" t="s">
        <v>349</v>
      </c>
      <c r="C517" s="165" t="s">
        <v>18</v>
      </c>
      <c r="D517" s="210" t="s">
        <v>118</v>
      </c>
      <c r="E517" s="165" t="s">
        <v>18</v>
      </c>
      <c r="F517" s="165" t="s">
        <v>18</v>
      </c>
      <c r="G517" s="97" t="s">
        <v>68</v>
      </c>
      <c r="H517" s="47">
        <v>0</v>
      </c>
      <c r="I517" s="47">
        <v>0</v>
      </c>
    </row>
    <row r="518" spans="1:10" s="42" customFormat="1" ht="24.95" customHeight="1" x14ac:dyDescent="0.25">
      <c r="A518" s="160"/>
      <c r="B518" s="201"/>
      <c r="C518" s="166"/>
      <c r="D518" s="211"/>
      <c r="E518" s="166"/>
      <c r="F518" s="166"/>
      <c r="G518" s="80" t="s">
        <v>13</v>
      </c>
      <c r="H518" s="47">
        <v>0</v>
      </c>
      <c r="I518" s="47">
        <v>0</v>
      </c>
      <c r="J518" s="14"/>
    </row>
    <row r="519" spans="1:10" ht="24.95" customHeight="1" x14ac:dyDescent="0.25">
      <c r="A519" s="242"/>
      <c r="B519" s="201"/>
      <c r="C519" s="208"/>
      <c r="D519" s="212"/>
      <c r="E519" s="208"/>
      <c r="F519" s="208"/>
      <c r="G519" s="80" t="s">
        <v>14</v>
      </c>
      <c r="H519" s="47">
        <v>0</v>
      </c>
      <c r="I519" s="47">
        <v>0</v>
      </c>
    </row>
    <row r="520" spans="1:10" s="42" customFormat="1" ht="24.95" customHeight="1" x14ac:dyDescent="0.25">
      <c r="A520" s="242"/>
      <c r="B520" s="201"/>
      <c r="C520" s="208"/>
      <c r="D520" s="212"/>
      <c r="E520" s="208"/>
      <c r="F520" s="208"/>
      <c r="G520" s="80" t="s">
        <v>15</v>
      </c>
      <c r="H520" s="47">
        <v>0</v>
      </c>
      <c r="I520" s="47">
        <v>0</v>
      </c>
      <c r="J520" s="14"/>
    </row>
    <row r="521" spans="1:10" ht="25.5" customHeight="1" x14ac:dyDescent="0.25">
      <c r="A521" s="222"/>
      <c r="B521" s="202"/>
      <c r="C521" s="209"/>
      <c r="D521" s="213"/>
      <c r="E521" s="209"/>
      <c r="F521" s="209"/>
      <c r="G521" s="97" t="s">
        <v>194</v>
      </c>
      <c r="H521" s="47">
        <v>0</v>
      </c>
      <c r="I521" s="47">
        <v>0</v>
      </c>
    </row>
    <row r="522" spans="1:10" ht="24.95" customHeight="1" outlineLevel="1" x14ac:dyDescent="0.25">
      <c r="A522" s="199" t="s">
        <v>106</v>
      </c>
      <c r="B522" s="200" t="s">
        <v>350</v>
      </c>
      <c r="C522" s="165" t="s">
        <v>82</v>
      </c>
      <c r="D522" s="210" t="s">
        <v>118</v>
      </c>
      <c r="E522" s="271">
        <v>45657</v>
      </c>
      <c r="F522" s="239"/>
      <c r="G522" s="97" t="s">
        <v>68</v>
      </c>
      <c r="H522" s="47">
        <v>0</v>
      </c>
      <c r="I522" s="47">
        <v>0</v>
      </c>
    </row>
    <row r="523" spans="1:10" ht="24.95" customHeight="1" outlineLevel="1" x14ac:dyDescent="0.25">
      <c r="A523" s="199"/>
      <c r="B523" s="201"/>
      <c r="C523" s="166"/>
      <c r="D523" s="211"/>
      <c r="E523" s="239"/>
      <c r="F523" s="239"/>
      <c r="G523" s="80" t="s">
        <v>13</v>
      </c>
      <c r="H523" s="47">
        <v>0</v>
      </c>
      <c r="I523" s="47">
        <v>0</v>
      </c>
    </row>
    <row r="524" spans="1:10" ht="24.95" customHeight="1" outlineLevel="1" x14ac:dyDescent="0.25">
      <c r="A524" s="199"/>
      <c r="B524" s="201"/>
      <c r="C524" s="166"/>
      <c r="D524" s="211"/>
      <c r="E524" s="239"/>
      <c r="F524" s="239"/>
      <c r="G524" s="80" t="s">
        <v>14</v>
      </c>
      <c r="H524" s="47">
        <v>0</v>
      </c>
      <c r="I524" s="47">
        <v>0</v>
      </c>
    </row>
    <row r="525" spans="1:10" ht="24.95" customHeight="1" outlineLevel="1" x14ac:dyDescent="0.25">
      <c r="A525" s="199"/>
      <c r="B525" s="201"/>
      <c r="C525" s="166"/>
      <c r="D525" s="211"/>
      <c r="E525" s="239"/>
      <c r="F525" s="239"/>
      <c r="G525" s="80" t="s">
        <v>15</v>
      </c>
      <c r="H525" s="47">
        <v>0</v>
      </c>
      <c r="I525" s="47">
        <v>0</v>
      </c>
    </row>
    <row r="526" spans="1:10" ht="24.95" customHeight="1" outlineLevel="1" x14ac:dyDescent="0.25">
      <c r="A526" s="199"/>
      <c r="B526" s="202"/>
      <c r="C526" s="167"/>
      <c r="D526" s="229"/>
      <c r="E526" s="239"/>
      <c r="F526" s="239"/>
      <c r="G526" s="97" t="s">
        <v>194</v>
      </c>
      <c r="H526" s="47">
        <v>0</v>
      </c>
      <c r="I526" s="47">
        <v>0</v>
      </c>
    </row>
    <row r="527" spans="1:10" ht="103.5" customHeight="1" outlineLevel="1" x14ac:dyDescent="0.25">
      <c r="A527" s="94"/>
      <c r="B527" s="86" t="s">
        <v>351</v>
      </c>
      <c r="C527" s="77" t="s">
        <v>82</v>
      </c>
      <c r="D527" s="97" t="s">
        <v>118</v>
      </c>
      <c r="E527" s="77" t="s">
        <v>153</v>
      </c>
      <c r="F527" s="101"/>
      <c r="G527" s="99" t="s">
        <v>18</v>
      </c>
      <c r="H527" s="99" t="s">
        <v>18</v>
      </c>
      <c r="I527" s="99" t="s">
        <v>18</v>
      </c>
    </row>
    <row r="528" spans="1:10" ht="99.75" customHeight="1" outlineLevel="1" x14ac:dyDescent="0.25">
      <c r="A528" s="94"/>
      <c r="B528" s="71" t="s">
        <v>352</v>
      </c>
      <c r="C528" s="99" t="s">
        <v>82</v>
      </c>
      <c r="D528" s="97" t="s">
        <v>118</v>
      </c>
      <c r="E528" s="77" t="s">
        <v>153</v>
      </c>
      <c r="F528" s="101"/>
      <c r="G528" s="99" t="s">
        <v>18</v>
      </c>
      <c r="H528" s="99" t="s">
        <v>18</v>
      </c>
      <c r="I528" s="99" t="s">
        <v>18</v>
      </c>
    </row>
    <row r="529" spans="1:11" ht="30" customHeight="1" x14ac:dyDescent="0.25">
      <c r="A529" s="159" t="s">
        <v>65</v>
      </c>
      <c r="B529" s="200" t="s">
        <v>353</v>
      </c>
      <c r="C529" s="165" t="s">
        <v>18</v>
      </c>
      <c r="D529" s="156" t="s">
        <v>118</v>
      </c>
      <c r="E529" s="165" t="s">
        <v>18</v>
      </c>
      <c r="F529" s="165" t="s">
        <v>18</v>
      </c>
      <c r="G529" s="97" t="s">
        <v>68</v>
      </c>
      <c r="H529" s="64">
        <f>H530+H531+H532+H533</f>
        <v>500</v>
      </c>
      <c r="I529" s="64">
        <f>I530+I531+I532+I533</f>
        <v>148.6</v>
      </c>
      <c r="K529" s="19"/>
    </row>
    <row r="530" spans="1:11" ht="30" customHeight="1" x14ac:dyDescent="0.25">
      <c r="A530" s="160"/>
      <c r="B530" s="201"/>
      <c r="C530" s="166"/>
      <c r="D530" s="157"/>
      <c r="E530" s="166"/>
      <c r="F530" s="166"/>
      <c r="G530" s="97" t="s">
        <v>13</v>
      </c>
      <c r="H530" s="47">
        <v>0</v>
      </c>
      <c r="I530" s="47">
        <v>0</v>
      </c>
      <c r="K530" s="19"/>
    </row>
    <row r="531" spans="1:11" ht="30" customHeight="1" x14ac:dyDescent="0.25">
      <c r="A531" s="160"/>
      <c r="B531" s="201"/>
      <c r="C531" s="166"/>
      <c r="D531" s="157"/>
      <c r="E531" s="166"/>
      <c r="F531" s="166"/>
      <c r="G531" s="45" t="s">
        <v>14</v>
      </c>
      <c r="H531" s="47">
        <v>0</v>
      </c>
      <c r="I531" s="47">
        <v>0</v>
      </c>
      <c r="K531" s="19"/>
    </row>
    <row r="532" spans="1:11" ht="30" customHeight="1" x14ac:dyDescent="0.25">
      <c r="A532" s="160"/>
      <c r="B532" s="201"/>
      <c r="C532" s="166"/>
      <c r="D532" s="157"/>
      <c r="E532" s="166"/>
      <c r="F532" s="166"/>
      <c r="G532" s="97" t="s">
        <v>15</v>
      </c>
      <c r="H532" s="47">
        <f>H534</f>
        <v>500</v>
      </c>
      <c r="I532" s="47">
        <f>I534</f>
        <v>148.6</v>
      </c>
      <c r="K532" s="19"/>
    </row>
    <row r="533" spans="1:11" s="42" customFormat="1" ht="30" customHeight="1" x14ac:dyDescent="0.25">
      <c r="A533" s="222"/>
      <c r="B533" s="207"/>
      <c r="C533" s="209"/>
      <c r="D533" s="188"/>
      <c r="E533" s="209"/>
      <c r="F533" s="209"/>
      <c r="G533" s="80" t="s">
        <v>194</v>
      </c>
      <c r="H533" s="113">
        <v>0</v>
      </c>
      <c r="I533" s="47">
        <v>0</v>
      </c>
      <c r="J533" s="14"/>
      <c r="K533" s="19"/>
    </row>
    <row r="534" spans="1:11" ht="57" customHeight="1" outlineLevel="1" x14ac:dyDescent="0.25">
      <c r="A534" s="159" t="s">
        <v>185</v>
      </c>
      <c r="B534" s="156" t="s">
        <v>354</v>
      </c>
      <c r="C534" s="165" t="s">
        <v>82</v>
      </c>
      <c r="D534" s="156" t="s">
        <v>118</v>
      </c>
      <c r="E534" s="168">
        <v>45657</v>
      </c>
      <c r="F534" s="171"/>
      <c r="G534" s="210" t="s">
        <v>68</v>
      </c>
      <c r="H534" s="240">
        <v>500</v>
      </c>
      <c r="I534" s="240">
        <v>148.6</v>
      </c>
    </row>
    <row r="535" spans="1:11" ht="44.25" customHeight="1" outlineLevel="1" x14ac:dyDescent="0.25">
      <c r="A535" s="160"/>
      <c r="B535" s="157"/>
      <c r="C535" s="166"/>
      <c r="D535" s="157"/>
      <c r="E535" s="169"/>
      <c r="F535" s="172"/>
      <c r="G535" s="229"/>
      <c r="H535" s="241"/>
      <c r="I535" s="241"/>
    </row>
    <row r="536" spans="1:11" s="42" customFormat="1" ht="30" customHeight="1" x14ac:dyDescent="0.25">
      <c r="A536" s="160"/>
      <c r="B536" s="157"/>
      <c r="C536" s="166"/>
      <c r="D536" s="157"/>
      <c r="E536" s="169"/>
      <c r="F536" s="172"/>
      <c r="G536" s="146" t="s">
        <v>13</v>
      </c>
      <c r="H536" s="47">
        <v>0</v>
      </c>
      <c r="I536" s="47">
        <v>0</v>
      </c>
      <c r="J536" s="14"/>
      <c r="K536" s="19"/>
    </row>
    <row r="537" spans="1:11" s="42" customFormat="1" ht="30" customHeight="1" x14ac:dyDescent="0.25">
      <c r="A537" s="160"/>
      <c r="B537" s="157"/>
      <c r="C537" s="166"/>
      <c r="D537" s="157"/>
      <c r="E537" s="169"/>
      <c r="F537" s="172"/>
      <c r="G537" s="45" t="s">
        <v>14</v>
      </c>
      <c r="H537" s="47">
        <v>0</v>
      </c>
      <c r="I537" s="47">
        <v>0</v>
      </c>
      <c r="J537" s="14"/>
      <c r="K537" s="19"/>
    </row>
    <row r="538" spans="1:11" s="42" customFormat="1" ht="30" customHeight="1" x14ac:dyDescent="0.25">
      <c r="A538" s="160"/>
      <c r="B538" s="157"/>
      <c r="C538" s="166"/>
      <c r="D538" s="157"/>
      <c r="E538" s="169"/>
      <c r="F538" s="172"/>
      <c r="G538" s="146" t="s">
        <v>15</v>
      </c>
      <c r="H538" s="47" t="str">
        <f>H540</f>
        <v>х</v>
      </c>
      <c r="I538" s="47" t="str">
        <f>I540</f>
        <v>х</v>
      </c>
      <c r="J538" s="14"/>
      <c r="K538" s="19"/>
    </row>
    <row r="539" spans="1:11" s="42" customFormat="1" ht="30" customHeight="1" x14ac:dyDescent="0.25">
      <c r="A539" s="161"/>
      <c r="B539" s="158"/>
      <c r="C539" s="167"/>
      <c r="D539" s="158"/>
      <c r="E539" s="170"/>
      <c r="F539" s="173"/>
      <c r="G539" s="142" t="s">
        <v>194</v>
      </c>
      <c r="H539" s="151">
        <v>0</v>
      </c>
      <c r="I539" s="47">
        <v>0</v>
      </c>
      <c r="J539" s="14"/>
      <c r="K539" s="19"/>
    </row>
    <row r="540" spans="1:11" ht="104.25" customHeight="1" outlineLevel="1" x14ac:dyDescent="0.25">
      <c r="A540" s="94"/>
      <c r="B540" s="71" t="s">
        <v>355</v>
      </c>
      <c r="C540" s="77" t="s">
        <v>82</v>
      </c>
      <c r="D540" s="97" t="s">
        <v>118</v>
      </c>
      <c r="E540" s="77" t="s">
        <v>153</v>
      </c>
      <c r="F540" s="101"/>
      <c r="G540" s="99" t="s">
        <v>18</v>
      </c>
      <c r="H540" s="99" t="s">
        <v>18</v>
      </c>
      <c r="I540" s="99" t="s">
        <v>18</v>
      </c>
    </row>
    <row r="541" spans="1:11" ht="108.75" customHeight="1" outlineLevel="1" x14ac:dyDescent="0.25">
      <c r="A541" s="94"/>
      <c r="B541" s="71" t="s">
        <v>356</v>
      </c>
      <c r="C541" s="77" t="s">
        <v>82</v>
      </c>
      <c r="D541" s="97" t="s">
        <v>118</v>
      </c>
      <c r="E541" s="77" t="s">
        <v>153</v>
      </c>
      <c r="F541" s="101"/>
      <c r="G541" s="99" t="s">
        <v>18</v>
      </c>
      <c r="H541" s="99" t="s">
        <v>18</v>
      </c>
      <c r="I541" s="99" t="s">
        <v>18</v>
      </c>
    </row>
    <row r="542" spans="1:11" ht="99" customHeight="1" outlineLevel="1" x14ac:dyDescent="0.25">
      <c r="A542" s="94"/>
      <c r="B542" s="71" t="s">
        <v>357</v>
      </c>
      <c r="C542" s="77" t="s">
        <v>82</v>
      </c>
      <c r="D542" s="97" t="s">
        <v>118</v>
      </c>
      <c r="E542" s="77" t="s">
        <v>153</v>
      </c>
      <c r="F542" s="101"/>
      <c r="G542" s="99" t="s">
        <v>18</v>
      </c>
      <c r="H542" s="99" t="s">
        <v>18</v>
      </c>
      <c r="I542" s="99" t="s">
        <v>18</v>
      </c>
    </row>
    <row r="543" spans="1:11" ht="35.1" customHeight="1" outlineLevel="1" x14ac:dyDescent="0.25">
      <c r="A543" s="159" t="s">
        <v>66</v>
      </c>
      <c r="B543" s="200" t="s">
        <v>358</v>
      </c>
      <c r="C543" s="165" t="s">
        <v>18</v>
      </c>
      <c r="D543" s="210" t="s">
        <v>163</v>
      </c>
      <c r="E543" s="165" t="s">
        <v>18</v>
      </c>
      <c r="F543" s="171" t="s">
        <v>18</v>
      </c>
      <c r="G543" s="39" t="s">
        <v>68</v>
      </c>
      <c r="H543" s="63">
        <f>H544+H545</f>
        <v>14013.2</v>
      </c>
      <c r="I543" s="63">
        <f>I544+I545</f>
        <v>10103.700000000001</v>
      </c>
    </row>
    <row r="544" spans="1:11" ht="35.1" customHeight="1" outlineLevel="1" x14ac:dyDescent="0.25">
      <c r="A544" s="242"/>
      <c r="B544" s="201"/>
      <c r="C544" s="208"/>
      <c r="D544" s="212"/>
      <c r="E544" s="208"/>
      <c r="F544" s="181"/>
      <c r="G544" s="39" t="s">
        <v>13</v>
      </c>
      <c r="H544" s="29">
        <v>13312.5</v>
      </c>
      <c r="I544" s="29">
        <f>I549</f>
        <v>9598.5</v>
      </c>
    </row>
    <row r="545" spans="1:11" ht="35.1" customHeight="1" outlineLevel="1" x14ac:dyDescent="0.25">
      <c r="A545" s="242"/>
      <c r="B545" s="201"/>
      <c r="C545" s="208"/>
      <c r="D545" s="212"/>
      <c r="E545" s="208"/>
      <c r="F545" s="181"/>
      <c r="G545" s="39" t="s">
        <v>14</v>
      </c>
      <c r="H545" s="29">
        <v>700.7</v>
      </c>
      <c r="I545" s="29">
        <f>I550</f>
        <v>505.2</v>
      </c>
    </row>
    <row r="546" spans="1:11" s="42" customFormat="1" ht="35.1" customHeight="1" outlineLevel="1" x14ac:dyDescent="0.25">
      <c r="A546" s="242"/>
      <c r="B546" s="216"/>
      <c r="C546" s="208"/>
      <c r="D546" s="212"/>
      <c r="E546" s="208"/>
      <c r="F546" s="181"/>
      <c r="G546" s="39" t="s">
        <v>15</v>
      </c>
      <c r="H546" s="29">
        <v>0</v>
      </c>
      <c r="I546" s="29">
        <v>0</v>
      </c>
      <c r="J546" s="14"/>
    </row>
    <row r="547" spans="1:11" s="42" customFormat="1" ht="35.1" customHeight="1" outlineLevel="1" x14ac:dyDescent="0.25">
      <c r="A547" s="222"/>
      <c r="B547" s="207"/>
      <c r="C547" s="209"/>
      <c r="D547" s="213"/>
      <c r="E547" s="209"/>
      <c r="F547" s="182"/>
      <c r="G547" s="39" t="s">
        <v>194</v>
      </c>
      <c r="H547" s="29">
        <v>0</v>
      </c>
      <c r="I547" s="29">
        <v>0</v>
      </c>
      <c r="J547" s="14"/>
    </row>
    <row r="548" spans="1:11" ht="35.1" customHeight="1" outlineLevel="1" x14ac:dyDescent="0.25">
      <c r="A548" s="253" t="s">
        <v>186</v>
      </c>
      <c r="B548" s="252" t="s">
        <v>359</v>
      </c>
      <c r="C548" s="230" t="s">
        <v>82</v>
      </c>
      <c r="D548" s="210" t="s">
        <v>163</v>
      </c>
      <c r="E548" s="278">
        <v>45657</v>
      </c>
      <c r="F548" s="180"/>
      <c r="G548" s="39" t="s">
        <v>68</v>
      </c>
      <c r="H548" s="29">
        <f>H549+H550</f>
        <v>14013.2</v>
      </c>
      <c r="I548" s="29">
        <f>I549+I550</f>
        <v>10103.700000000001</v>
      </c>
    </row>
    <row r="549" spans="1:11" ht="35.1" customHeight="1" outlineLevel="1" x14ac:dyDescent="0.25">
      <c r="A549" s="250"/>
      <c r="B549" s="216"/>
      <c r="C549" s="208"/>
      <c r="D549" s="212"/>
      <c r="E549" s="208"/>
      <c r="F549" s="181"/>
      <c r="G549" s="39" t="s">
        <v>13</v>
      </c>
      <c r="H549" s="29">
        <v>13312.5</v>
      </c>
      <c r="I549" s="29">
        <v>9598.5</v>
      </c>
    </row>
    <row r="550" spans="1:11" ht="35.1" customHeight="1" outlineLevel="1" x14ac:dyDescent="0.25">
      <c r="A550" s="250"/>
      <c r="B550" s="216"/>
      <c r="C550" s="208"/>
      <c r="D550" s="212"/>
      <c r="E550" s="208"/>
      <c r="F550" s="181"/>
      <c r="G550" s="39" t="s">
        <v>14</v>
      </c>
      <c r="H550" s="29">
        <v>700.7</v>
      </c>
      <c r="I550" s="29">
        <v>505.2</v>
      </c>
    </row>
    <row r="551" spans="1:11" s="42" customFormat="1" ht="35.1" customHeight="1" outlineLevel="1" x14ac:dyDescent="0.25">
      <c r="A551" s="205"/>
      <c r="B551" s="216"/>
      <c r="C551" s="208"/>
      <c r="D551" s="212"/>
      <c r="E551" s="208"/>
      <c r="F551" s="181"/>
      <c r="G551" s="39" t="s">
        <v>15</v>
      </c>
      <c r="H551" s="29">
        <v>0</v>
      </c>
      <c r="I551" s="29">
        <v>0</v>
      </c>
      <c r="J551" s="14"/>
    </row>
    <row r="552" spans="1:11" s="42" customFormat="1" ht="35.1" customHeight="1" outlineLevel="1" x14ac:dyDescent="0.25">
      <c r="A552" s="206"/>
      <c r="B552" s="207"/>
      <c r="C552" s="209"/>
      <c r="D552" s="213"/>
      <c r="E552" s="209"/>
      <c r="F552" s="182"/>
      <c r="G552" s="39" t="s">
        <v>194</v>
      </c>
      <c r="H552" s="29">
        <v>0</v>
      </c>
      <c r="I552" s="29">
        <v>0</v>
      </c>
      <c r="J552" s="14"/>
    </row>
    <row r="553" spans="1:11" ht="99.75" customHeight="1" outlineLevel="1" x14ac:dyDescent="0.25">
      <c r="A553" s="134"/>
      <c r="B553" s="32" t="s">
        <v>360</v>
      </c>
      <c r="C553" s="128" t="s">
        <v>82</v>
      </c>
      <c r="D553" s="31" t="s">
        <v>164</v>
      </c>
      <c r="E553" s="128" t="s">
        <v>151</v>
      </c>
      <c r="F553" s="38"/>
      <c r="G553" s="99" t="s">
        <v>18</v>
      </c>
      <c r="H553" s="99" t="s">
        <v>18</v>
      </c>
      <c r="I553" s="99" t="s">
        <v>18</v>
      </c>
    </row>
    <row r="554" spans="1:11" ht="168" customHeight="1" outlineLevel="1" x14ac:dyDescent="0.25">
      <c r="A554" s="134"/>
      <c r="B554" s="32" t="s">
        <v>361</v>
      </c>
      <c r="C554" s="128" t="s">
        <v>82</v>
      </c>
      <c r="D554" s="31" t="s">
        <v>163</v>
      </c>
      <c r="E554" s="128" t="s">
        <v>151</v>
      </c>
      <c r="F554" s="38"/>
      <c r="G554" s="99" t="s">
        <v>18</v>
      </c>
      <c r="H554" s="99" t="s">
        <v>18</v>
      </c>
      <c r="I554" s="99" t="s">
        <v>18</v>
      </c>
    </row>
    <row r="555" spans="1:11" ht="24.95" customHeight="1" x14ac:dyDescent="0.25">
      <c r="A555" s="159" t="s">
        <v>67</v>
      </c>
      <c r="B555" s="200" t="s">
        <v>362</v>
      </c>
      <c r="C555" s="165" t="s">
        <v>18</v>
      </c>
      <c r="D555" s="156" t="s">
        <v>112</v>
      </c>
      <c r="E555" s="165" t="s">
        <v>18</v>
      </c>
      <c r="F555" s="165" t="s">
        <v>18</v>
      </c>
      <c r="G555" s="97" t="s">
        <v>68</v>
      </c>
      <c r="H555" s="64">
        <f>H558</f>
        <v>12309.6</v>
      </c>
      <c r="I555" s="64">
        <f>I558</f>
        <v>7095.6</v>
      </c>
      <c r="K555" s="19"/>
    </row>
    <row r="556" spans="1:11" s="42" customFormat="1" ht="24.95" customHeight="1" x14ac:dyDescent="0.25">
      <c r="A556" s="160"/>
      <c r="B556" s="201"/>
      <c r="C556" s="166"/>
      <c r="D556" s="157"/>
      <c r="E556" s="166"/>
      <c r="F556" s="166"/>
      <c r="G556" s="97" t="s">
        <v>13</v>
      </c>
      <c r="H556" s="47">
        <v>0</v>
      </c>
      <c r="I556" s="47">
        <v>0</v>
      </c>
      <c r="J556" s="14"/>
      <c r="K556" s="19"/>
    </row>
    <row r="557" spans="1:11" ht="24.95" customHeight="1" x14ac:dyDescent="0.25">
      <c r="A557" s="160"/>
      <c r="B557" s="201"/>
      <c r="C557" s="166"/>
      <c r="D557" s="157"/>
      <c r="E557" s="166"/>
      <c r="F557" s="166"/>
      <c r="G557" s="97" t="s">
        <v>14</v>
      </c>
      <c r="H557" s="47">
        <v>0</v>
      </c>
      <c r="I557" s="47">
        <v>0</v>
      </c>
      <c r="K557" s="19"/>
    </row>
    <row r="558" spans="1:11" ht="24.95" customHeight="1" x14ac:dyDescent="0.25">
      <c r="A558" s="160"/>
      <c r="B558" s="201"/>
      <c r="C558" s="166"/>
      <c r="D558" s="157"/>
      <c r="E558" s="166"/>
      <c r="F558" s="166"/>
      <c r="G558" s="45" t="s">
        <v>15</v>
      </c>
      <c r="H558" s="47">
        <f>H560+H566</f>
        <v>12309.6</v>
      </c>
      <c r="I558" s="47">
        <f>I560+I566</f>
        <v>7095.6</v>
      </c>
      <c r="K558" s="19"/>
    </row>
    <row r="559" spans="1:11" s="42" customFormat="1" ht="24.95" customHeight="1" x14ac:dyDescent="0.25">
      <c r="A559" s="222"/>
      <c r="B559" s="207"/>
      <c r="C559" s="209"/>
      <c r="D559" s="188"/>
      <c r="E559" s="209"/>
      <c r="F559" s="209"/>
      <c r="G559" s="45" t="s">
        <v>194</v>
      </c>
      <c r="H559" s="47">
        <v>0</v>
      </c>
      <c r="I559" s="47">
        <v>0</v>
      </c>
      <c r="J559" s="14"/>
      <c r="K559" s="19"/>
    </row>
    <row r="560" spans="1:11" ht="27" customHeight="1" outlineLevel="1" x14ac:dyDescent="0.25">
      <c r="A560" s="159" t="s">
        <v>187</v>
      </c>
      <c r="B560" s="156" t="s">
        <v>363</v>
      </c>
      <c r="C560" s="165" t="s">
        <v>82</v>
      </c>
      <c r="D560" s="175" t="s">
        <v>118</v>
      </c>
      <c r="E560" s="168">
        <v>45657</v>
      </c>
      <c r="F560" s="171"/>
      <c r="G560" s="142" t="s">
        <v>68</v>
      </c>
      <c r="H560" s="147">
        <v>10842.6</v>
      </c>
      <c r="I560" s="147">
        <v>6280.6</v>
      </c>
    </row>
    <row r="561" spans="1:11" s="42" customFormat="1" ht="24.95" customHeight="1" x14ac:dyDescent="0.25">
      <c r="A561" s="160"/>
      <c r="B561" s="157"/>
      <c r="C561" s="166"/>
      <c r="D561" s="176"/>
      <c r="E561" s="169"/>
      <c r="F561" s="172"/>
      <c r="G561" s="146" t="s">
        <v>13</v>
      </c>
      <c r="H561" s="47">
        <v>0</v>
      </c>
      <c r="I561" s="47">
        <v>0</v>
      </c>
      <c r="J561" s="14"/>
      <c r="K561" s="19"/>
    </row>
    <row r="562" spans="1:11" s="42" customFormat="1" ht="24.95" customHeight="1" x14ac:dyDescent="0.25">
      <c r="A562" s="160"/>
      <c r="B562" s="157"/>
      <c r="C562" s="166"/>
      <c r="D562" s="176"/>
      <c r="E562" s="169"/>
      <c r="F562" s="172"/>
      <c r="G562" s="146" t="s">
        <v>14</v>
      </c>
      <c r="H562" s="47">
        <v>0</v>
      </c>
      <c r="I562" s="47">
        <v>0</v>
      </c>
      <c r="J562" s="14"/>
      <c r="K562" s="19"/>
    </row>
    <row r="563" spans="1:11" s="42" customFormat="1" ht="24.95" customHeight="1" x14ac:dyDescent="0.25">
      <c r="A563" s="160"/>
      <c r="B563" s="157"/>
      <c r="C563" s="166"/>
      <c r="D563" s="176"/>
      <c r="E563" s="169"/>
      <c r="F563" s="172"/>
      <c r="G563" s="45" t="s">
        <v>15</v>
      </c>
      <c r="H563" s="47">
        <v>10842.6</v>
      </c>
      <c r="I563" s="47">
        <v>6280.6</v>
      </c>
      <c r="J563" s="14"/>
      <c r="K563" s="19"/>
    </row>
    <row r="564" spans="1:11" s="42" customFormat="1" ht="24.95" customHeight="1" x14ac:dyDescent="0.25">
      <c r="A564" s="161"/>
      <c r="B564" s="158"/>
      <c r="C564" s="167"/>
      <c r="D564" s="177"/>
      <c r="E564" s="170"/>
      <c r="F564" s="173"/>
      <c r="G564" s="45" t="s">
        <v>194</v>
      </c>
      <c r="H564" s="47"/>
      <c r="I564" s="47"/>
      <c r="J564" s="14"/>
      <c r="K564" s="19"/>
    </row>
    <row r="565" spans="1:11" ht="103.5" customHeight="1" outlineLevel="1" x14ac:dyDescent="0.25">
      <c r="A565" s="94"/>
      <c r="B565" s="71" t="s">
        <v>364</v>
      </c>
      <c r="C565" s="77" t="s">
        <v>28</v>
      </c>
      <c r="D565" s="97" t="s">
        <v>112</v>
      </c>
      <c r="E565" s="77" t="s">
        <v>142</v>
      </c>
      <c r="F565" s="119" t="s">
        <v>390</v>
      </c>
      <c r="G565" s="99" t="s">
        <v>18</v>
      </c>
      <c r="H565" s="99" t="s">
        <v>18</v>
      </c>
      <c r="I565" s="99" t="s">
        <v>18</v>
      </c>
    </row>
    <row r="566" spans="1:11" ht="36.75" customHeight="1" outlineLevel="1" x14ac:dyDescent="0.25">
      <c r="A566" s="159" t="s">
        <v>188</v>
      </c>
      <c r="B566" s="156" t="s">
        <v>365</v>
      </c>
      <c r="C566" s="165" t="s">
        <v>82</v>
      </c>
      <c r="D566" s="156" t="s">
        <v>137</v>
      </c>
      <c r="E566" s="227">
        <v>45657</v>
      </c>
      <c r="F566" s="175"/>
      <c r="G566" s="142" t="s">
        <v>68</v>
      </c>
      <c r="H566" s="147">
        <v>1467</v>
      </c>
      <c r="I566" s="147">
        <v>815</v>
      </c>
    </row>
    <row r="567" spans="1:11" s="42" customFormat="1" ht="24.95" customHeight="1" x14ac:dyDescent="0.25">
      <c r="A567" s="160"/>
      <c r="B567" s="157"/>
      <c r="C567" s="166"/>
      <c r="D567" s="157"/>
      <c r="E567" s="234"/>
      <c r="F567" s="176"/>
      <c r="G567" s="146" t="s">
        <v>13</v>
      </c>
      <c r="H567" s="47">
        <v>0</v>
      </c>
      <c r="I567" s="47">
        <v>0</v>
      </c>
      <c r="J567" s="14"/>
      <c r="K567" s="19"/>
    </row>
    <row r="568" spans="1:11" s="42" customFormat="1" ht="24.95" customHeight="1" x14ac:dyDescent="0.25">
      <c r="A568" s="160"/>
      <c r="B568" s="157"/>
      <c r="C568" s="166"/>
      <c r="D568" s="157"/>
      <c r="E568" s="234"/>
      <c r="F568" s="176"/>
      <c r="G568" s="146" t="s">
        <v>14</v>
      </c>
      <c r="H568" s="47">
        <v>0</v>
      </c>
      <c r="I568" s="47">
        <v>0</v>
      </c>
      <c r="J568" s="14"/>
      <c r="K568" s="19"/>
    </row>
    <row r="569" spans="1:11" s="42" customFormat="1" ht="24.95" customHeight="1" x14ac:dyDescent="0.25">
      <c r="A569" s="160"/>
      <c r="B569" s="157"/>
      <c r="C569" s="166"/>
      <c r="D569" s="157"/>
      <c r="E569" s="234"/>
      <c r="F569" s="176"/>
      <c r="G569" s="45" t="s">
        <v>15</v>
      </c>
      <c r="H569" s="47">
        <v>1467</v>
      </c>
      <c r="I569" s="47">
        <v>815</v>
      </c>
      <c r="J569" s="14"/>
      <c r="K569" s="19"/>
    </row>
    <row r="570" spans="1:11" s="42" customFormat="1" ht="24.95" customHeight="1" x14ac:dyDescent="0.25">
      <c r="A570" s="161"/>
      <c r="B570" s="158"/>
      <c r="C570" s="167"/>
      <c r="D570" s="158"/>
      <c r="E570" s="311"/>
      <c r="F570" s="177"/>
      <c r="G570" s="45" t="s">
        <v>194</v>
      </c>
      <c r="H570" s="47"/>
      <c r="I570" s="47"/>
      <c r="J570" s="14"/>
      <c r="K570" s="19"/>
    </row>
    <row r="571" spans="1:11" ht="133.5" customHeight="1" outlineLevel="1" x14ac:dyDescent="0.25">
      <c r="A571" s="103"/>
      <c r="B571" s="73" t="s">
        <v>366</v>
      </c>
      <c r="C571" s="98" t="s">
        <v>28</v>
      </c>
      <c r="D571" s="93" t="s">
        <v>137</v>
      </c>
      <c r="E571" s="98" t="s">
        <v>144</v>
      </c>
      <c r="F571" s="73" t="s">
        <v>140</v>
      </c>
      <c r="G571" s="99" t="s">
        <v>18</v>
      </c>
      <c r="H571" s="99" t="s">
        <v>18</v>
      </c>
      <c r="I571" s="99" t="s">
        <v>18</v>
      </c>
    </row>
    <row r="572" spans="1:11" ht="24.95" customHeight="1" x14ac:dyDescent="0.25">
      <c r="A572" s="159" t="s">
        <v>87</v>
      </c>
      <c r="B572" s="200" t="s">
        <v>367</v>
      </c>
      <c r="C572" s="165" t="s">
        <v>18</v>
      </c>
      <c r="D572" s="156" t="s">
        <v>112</v>
      </c>
      <c r="E572" s="165" t="s">
        <v>18</v>
      </c>
      <c r="F572" s="165" t="s">
        <v>18</v>
      </c>
      <c r="G572" s="97" t="s">
        <v>68</v>
      </c>
      <c r="H572" s="63">
        <f>H573+H574+H575+H576</f>
        <v>34</v>
      </c>
      <c r="I572" s="63">
        <f>I573+I574+I575+I576</f>
        <v>10</v>
      </c>
      <c r="K572" s="19"/>
    </row>
    <row r="573" spans="1:11" ht="24.95" customHeight="1" x14ac:dyDescent="0.25">
      <c r="A573" s="160"/>
      <c r="B573" s="201"/>
      <c r="C573" s="166"/>
      <c r="D573" s="157"/>
      <c r="E573" s="166"/>
      <c r="F573" s="166"/>
      <c r="G573" s="97" t="s">
        <v>13</v>
      </c>
      <c r="H573" s="29">
        <v>0</v>
      </c>
      <c r="I573" s="47">
        <v>0</v>
      </c>
      <c r="K573" s="19"/>
    </row>
    <row r="574" spans="1:11" s="42" customFormat="1" ht="24.95" customHeight="1" x14ac:dyDescent="0.25">
      <c r="A574" s="160"/>
      <c r="B574" s="201"/>
      <c r="C574" s="166"/>
      <c r="D574" s="157"/>
      <c r="E574" s="166"/>
      <c r="F574" s="166"/>
      <c r="G574" s="97" t="s">
        <v>14</v>
      </c>
      <c r="H574" s="29">
        <v>0</v>
      </c>
      <c r="I574" s="47">
        <v>0</v>
      </c>
      <c r="J574" s="14"/>
      <c r="K574" s="19"/>
    </row>
    <row r="575" spans="1:11" ht="24.95" customHeight="1" x14ac:dyDescent="0.25">
      <c r="A575" s="160"/>
      <c r="B575" s="201"/>
      <c r="C575" s="166"/>
      <c r="D575" s="157"/>
      <c r="E575" s="166"/>
      <c r="F575" s="166"/>
      <c r="G575" s="135" t="s">
        <v>15</v>
      </c>
      <c r="H575" s="51">
        <f>H577</f>
        <v>34</v>
      </c>
      <c r="I575" s="51">
        <f>I577</f>
        <v>10</v>
      </c>
      <c r="K575" s="19"/>
    </row>
    <row r="576" spans="1:11" s="42" customFormat="1" ht="24.95" customHeight="1" x14ac:dyDescent="0.25">
      <c r="A576" s="222"/>
      <c r="B576" s="207"/>
      <c r="C576" s="209"/>
      <c r="D576" s="188"/>
      <c r="E576" s="209"/>
      <c r="F576" s="209"/>
      <c r="G576" s="45" t="s">
        <v>194</v>
      </c>
      <c r="H576" s="29">
        <v>0</v>
      </c>
      <c r="I576" s="47">
        <v>0</v>
      </c>
      <c r="J576" s="14"/>
      <c r="K576" s="19"/>
    </row>
    <row r="577" spans="1:14" ht="32.25" customHeight="1" outlineLevel="1" x14ac:dyDescent="0.25">
      <c r="A577" s="159" t="s">
        <v>189</v>
      </c>
      <c r="B577" s="162" t="s">
        <v>368</v>
      </c>
      <c r="C577" s="165" t="s">
        <v>82</v>
      </c>
      <c r="D577" s="156" t="s">
        <v>112</v>
      </c>
      <c r="E577" s="143">
        <v>45657</v>
      </c>
      <c r="F577" s="159"/>
      <c r="G577" s="142" t="s">
        <v>68</v>
      </c>
      <c r="H577" s="147">
        <v>34</v>
      </c>
      <c r="I577" s="147">
        <v>10</v>
      </c>
    </row>
    <row r="578" spans="1:14" s="42" customFormat="1" ht="24.95" customHeight="1" x14ac:dyDescent="0.25">
      <c r="A578" s="160"/>
      <c r="B578" s="163"/>
      <c r="C578" s="166"/>
      <c r="D578" s="157"/>
      <c r="E578" s="144"/>
      <c r="F578" s="160"/>
      <c r="G578" s="146" t="s">
        <v>13</v>
      </c>
      <c r="H578" s="29">
        <v>0</v>
      </c>
      <c r="I578" s="47">
        <v>0</v>
      </c>
      <c r="J578" s="14"/>
      <c r="K578" s="19"/>
    </row>
    <row r="579" spans="1:14" s="42" customFormat="1" ht="24.95" customHeight="1" x14ac:dyDescent="0.25">
      <c r="A579" s="160"/>
      <c r="B579" s="163"/>
      <c r="C579" s="166"/>
      <c r="D579" s="157"/>
      <c r="E579" s="144"/>
      <c r="F579" s="160"/>
      <c r="G579" s="146" t="s">
        <v>14</v>
      </c>
      <c r="H579" s="29">
        <v>0</v>
      </c>
      <c r="I579" s="47">
        <v>0</v>
      </c>
      <c r="J579" s="14"/>
      <c r="K579" s="19"/>
    </row>
    <row r="580" spans="1:14" s="42" customFormat="1" ht="24.95" customHeight="1" x14ac:dyDescent="0.25">
      <c r="A580" s="160"/>
      <c r="B580" s="163"/>
      <c r="C580" s="166"/>
      <c r="D580" s="157"/>
      <c r="E580" s="144"/>
      <c r="F580" s="160"/>
      <c r="G580" s="135" t="s">
        <v>15</v>
      </c>
      <c r="H580" s="51">
        <v>34</v>
      </c>
      <c r="I580" s="51">
        <v>10</v>
      </c>
      <c r="J580" s="14"/>
      <c r="K580" s="19"/>
    </row>
    <row r="581" spans="1:14" s="42" customFormat="1" ht="24.95" customHeight="1" x14ac:dyDescent="0.25">
      <c r="A581" s="161"/>
      <c r="B581" s="164"/>
      <c r="C581" s="167"/>
      <c r="D581" s="158"/>
      <c r="E581" s="144"/>
      <c r="F581" s="161"/>
      <c r="G581" s="45" t="s">
        <v>194</v>
      </c>
      <c r="H581" s="29"/>
      <c r="I581" s="47"/>
      <c r="J581" s="14"/>
      <c r="K581" s="19"/>
    </row>
    <row r="582" spans="1:14" ht="96.75" customHeight="1" outlineLevel="1" x14ac:dyDescent="0.25">
      <c r="A582" s="94"/>
      <c r="B582" s="71" t="s">
        <v>369</v>
      </c>
      <c r="C582" s="77" t="s">
        <v>28</v>
      </c>
      <c r="D582" s="97" t="s">
        <v>112</v>
      </c>
      <c r="E582" s="77" t="s">
        <v>145</v>
      </c>
      <c r="F582" s="136" t="s">
        <v>391</v>
      </c>
      <c r="G582" s="99" t="s">
        <v>18</v>
      </c>
      <c r="H582" s="99" t="s">
        <v>18</v>
      </c>
      <c r="I582" s="99" t="s">
        <v>18</v>
      </c>
    </row>
    <row r="583" spans="1:14" ht="192.75" customHeight="1" outlineLevel="1" x14ac:dyDescent="0.25">
      <c r="A583" s="94"/>
      <c r="B583" s="71" t="s">
        <v>370</v>
      </c>
      <c r="C583" s="77" t="s">
        <v>28</v>
      </c>
      <c r="D583" s="97" t="s">
        <v>137</v>
      </c>
      <c r="E583" s="77" t="s">
        <v>145</v>
      </c>
      <c r="F583" s="71" t="s">
        <v>139</v>
      </c>
      <c r="G583" s="99" t="s">
        <v>18</v>
      </c>
      <c r="H583" s="99" t="s">
        <v>18</v>
      </c>
      <c r="I583" s="99" t="s">
        <v>18</v>
      </c>
      <c r="K583" s="243"/>
      <c r="L583" s="243"/>
      <c r="M583" s="243"/>
      <c r="N583" s="243"/>
    </row>
    <row r="584" spans="1:14" ht="18.75" customHeight="1" outlineLevel="1" x14ac:dyDescent="0.25">
      <c r="A584" s="308" t="s">
        <v>84</v>
      </c>
      <c r="B584" s="309"/>
      <c r="C584" s="309"/>
      <c r="D584" s="309"/>
      <c r="E584" s="309"/>
      <c r="F584" s="309"/>
      <c r="G584" s="309"/>
      <c r="H584" s="309"/>
      <c r="I584" s="310"/>
    </row>
    <row r="585" spans="1:14" ht="24.95" customHeight="1" outlineLevel="1" x14ac:dyDescent="0.25">
      <c r="A585" s="159" t="s">
        <v>88</v>
      </c>
      <c r="B585" s="200" t="s">
        <v>371</v>
      </c>
      <c r="C585" s="165" t="s">
        <v>18</v>
      </c>
      <c r="D585" s="156" t="s">
        <v>119</v>
      </c>
      <c r="E585" s="165" t="s">
        <v>18</v>
      </c>
      <c r="F585" s="165" t="s">
        <v>18</v>
      </c>
      <c r="G585" s="45" t="s">
        <v>68</v>
      </c>
      <c r="H585" s="64">
        <f>H588</f>
        <v>99625</v>
      </c>
      <c r="I585" s="64">
        <f>I588</f>
        <v>42035.3</v>
      </c>
      <c r="K585" s="70"/>
    </row>
    <row r="586" spans="1:14" s="42" customFormat="1" ht="24.95" customHeight="1" outlineLevel="1" x14ac:dyDescent="0.25">
      <c r="A586" s="160"/>
      <c r="B586" s="201"/>
      <c r="C586" s="166"/>
      <c r="D586" s="157"/>
      <c r="E586" s="166"/>
      <c r="F586" s="166"/>
      <c r="G586" s="45" t="s">
        <v>13</v>
      </c>
      <c r="H586" s="47">
        <v>0</v>
      </c>
      <c r="I586" s="47">
        <v>0</v>
      </c>
      <c r="J586" s="14"/>
      <c r="K586" s="14"/>
    </row>
    <row r="587" spans="1:14" ht="24.95" customHeight="1" outlineLevel="1" x14ac:dyDescent="0.25">
      <c r="A587" s="160"/>
      <c r="B587" s="201"/>
      <c r="C587" s="166"/>
      <c r="D587" s="157"/>
      <c r="E587" s="166"/>
      <c r="F587" s="166"/>
      <c r="G587" s="45" t="s">
        <v>14</v>
      </c>
      <c r="H587" s="47">
        <v>0</v>
      </c>
      <c r="I587" s="47">
        <v>0</v>
      </c>
      <c r="K587" s="14"/>
    </row>
    <row r="588" spans="1:14" ht="24.95" customHeight="1" outlineLevel="1" x14ac:dyDescent="0.25">
      <c r="A588" s="160"/>
      <c r="B588" s="201"/>
      <c r="C588" s="166"/>
      <c r="D588" s="157"/>
      <c r="E588" s="166"/>
      <c r="F588" s="166"/>
      <c r="G588" s="97" t="s">
        <v>15</v>
      </c>
      <c r="H588" s="47">
        <v>99625</v>
      </c>
      <c r="I588" s="47">
        <f>18563.2+23472.1</f>
        <v>42035.3</v>
      </c>
    </row>
    <row r="589" spans="1:14" s="42" customFormat="1" ht="24.95" customHeight="1" outlineLevel="1" x14ac:dyDescent="0.25">
      <c r="A589" s="222"/>
      <c r="B589" s="207"/>
      <c r="C589" s="209"/>
      <c r="D589" s="188"/>
      <c r="E589" s="209"/>
      <c r="F589" s="209"/>
      <c r="G589" s="97" t="s">
        <v>194</v>
      </c>
      <c r="H589" s="47">
        <v>0</v>
      </c>
      <c r="I589" s="47">
        <v>0</v>
      </c>
      <c r="J589" s="14"/>
    </row>
    <row r="590" spans="1:14" ht="24.95" customHeight="1" outlineLevel="1" x14ac:dyDescent="0.25">
      <c r="A590" s="159" t="s">
        <v>190</v>
      </c>
      <c r="B590" s="200" t="s">
        <v>372</v>
      </c>
      <c r="C590" s="165" t="s">
        <v>18</v>
      </c>
      <c r="D590" s="156" t="s">
        <v>122</v>
      </c>
      <c r="E590" s="165" t="s">
        <v>18</v>
      </c>
      <c r="F590" s="165" t="s">
        <v>18</v>
      </c>
      <c r="G590" s="45" t="s">
        <v>68</v>
      </c>
      <c r="H590" s="64">
        <f>H593</f>
        <v>305</v>
      </c>
      <c r="I590" s="64">
        <f>I593</f>
        <v>181.1</v>
      </c>
    </row>
    <row r="591" spans="1:14" s="42" customFormat="1" ht="24.95" customHeight="1" outlineLevel="1" x14ac:dyDescent="0.25">
      <c r="A591" s="160"/>
      <c r="B591" s="201"/>
      <c r="C591" s="166"/>
      <c r="D591" s="157"/>
      <c r="E591" s="166"/>
      <c r="F591" s="166"/>
      <c r="G591" s="45" t="s">
        <v>13</v>
      </c>
      <c r="H591" s="47">
        <v>0</v>
      </c>
      <c r="I591" s="47">
        <v>0</v>
      </c>
      <c r="J591" s="14"/>
    </row>
    <row r="592" spans="1:14" ht="24.95" customHeight="1" outlineLevel="1" x14ac:dyDescent="0.25">
      <c r="A592" s="160"/>
      <c r="B592" s="201"/>
      <c r="C592" s="166"/>
      <c r="D592" s="157"/>
      <c r="E592" s="166"/>
      <c r="F592" s="166"/>
      <c r="G592" s="45" t="s">
        <v>14</v>
      </c>
      <c r="H592" s="47">
        <v>0</v>
      </c>
      <c r="I592" s="47">
        <v>0</v>
      </c>
    </row>
    <row r="593" spans="1:11" ht="24.95" customHeight="1" outlineLevel="1" x14ac:dyDescent="0.25">
      <c r="A593" s="160"/>
      <c r="B593" s="201"/>
      <c r="C593" s="166"/>
      <c r="D593" s="157"/>
      <c r="E593" s="166"/>
      <c r="F593" s="166"/>
      <c r="G593" s="97" t="s">
        <v>15</v>
      </c>
      <c r="H593" s="47">
        <v>305</v>
      </c>
      <c r="I593" s="47">
        <f>21.7+159.4</f>
        <v>181.1</v>
      </c>
    </row>
    <row r="594" spans="1:11" s="42" customFormat="1" ht="24.95" customHeight="1" outlineLevel="1" x14ac:dyDescent="0.25">
      <c r="A594" s="222"/>
      <c r="B594" s="207"/>
      <c r="C594" s="209"/>
      <c r="D594" s="188"/>
      <c r="E594" s="209"/>
      <c r="F594" s="209"/>
      <c r="G594" s="97" t="s">
        <v>194</v>
      </c>
      <c r="H594" s="47">
        <v>0</v>
      </c>
      <c r="I594" s="47">
        <v>0</v>
      </c>
      <c r="J594" s="14"/>
    </row>
    <row r="595" spans="1:11" ht="24.95" customHeight="1" outlineLevel="1" x14ac:dyDescent="0.25">
      <c r="A595" s="159" t="s">
        <v>191</v>
      </c>
      <c r="B595" s="200" t="s">
        <v>373</v>
      </c>
      <c r="C595" s="165" t="s">
        <v>18</v>
      </c>
      <c r="D595" s="156" t="s">
        <v>120</v>
      </c>
      <c r="E595" s="165" t="s">
        <v>18</v>
      </c>
      <c r="F595" s="165" t="s">
        <v>18</v>
      </c>
      <c r="G595" s="97" t="s">
        <v>68</v>
      </c>
      <c r="H595" s="64">
        <f>H597+H598</f>
        <v>176233.3</v>
      </c>
      <c r="I595" s="64">
        <f>I597+I598</f>
        <v>94346.799999999988</v>
      </c>
      <c r="K595" s="14"/>
    </row>
    <row r="596" spans="1:11" s="42" customFormat="1" ht="24.95" customHeight="1" outlineLevel="1" x14ac:dyDescent="0.25">
      <c r="A596" s="160"/>
      <c r="B596" s="201"/>
      <c r="C596" s="166"/>
      <c r="D596" s="157"/>
      <c r="E596" s="166"/>
      <c r="F596" s="166"/>
      <c r="G596" s="97" t="s">
        <v>13</v>
      </c>
      <c r="H596" s="47">
        <v>0</v>
      </c>
      <c r="I596" s="47">
        <v>0</v>
      </c>
      <c r="J596" s="14"/>
      <c r="K596" s="14"/>
    </row>
    <row r="597" spans="1:11" ht="24.95" customHeight="1" outlineLevel="1" x14ac:dyDescent="0.25">
      <c r="A597" s="160"/>
      <c r="B597" s="201"/>
      <c r="C597" s="166"/>
      <c r="D597" s="157"/>
      <c r="E597" s="166"/>
      <c r="F597" s="166"/>
      <c r="G597" s="97" t="s">
        <v>14</v>
      </c>
      <c r="H597" s="47">
        <v>1151.8</v>
      </c>
      <c r="I597" s="47">
        <v>577.4</v>
      </c>
    </row>
    <row r="598" spans="1:11" ht="24.95" customHeight="1" outlineLevel="1" x14ac:dyDescent="0.25">
      <c r="A598" s="160"/>
      <c r="B598" s="201"/>
      <c r="C598" s="166"/>
      <c r="D598" s="157"/>
      <c r="E598" s="166"/>
      <c r="F598" s="166"/>
      <c r="G598" s="97" t="s">
        <v>15</v>
      </c>
      <c r="H598" s="47">
        <f>11.7+175069.8</f>
        <v>175081.5</v>
      </c>
      <c r="I598" s="47">
        <f>56924.2+36845.2</f>
        <v>93769.4</v>
      </c>
    </row>
    <row r="599" spans="1:11" s="42" customFormat="1" ht="25.5" customHeight="1" outlineLevel="1" x14ac:dyDescent="0.25">
      <c r="A599" s="222"/>
      <c r="B599" s="207"/>
      <c r="C599" s="209"/>
      <c r="D599" s="188"/>
      <c r="E599" s="209"/>
      <c r="F599" s="209"/>
      <c r="G599" s="97" t="s">
        <v>194</v>
      </c>
      <c r="H599" s="47">
        <v>0</v>
      </c>
      <c r="I599" s="47">
        <v>0</v>
      </c>
      <c r="J599" s="14"/>
    </row>
    <row r="600" spans="1:11" ht="30" customHeight="1" outlineLevel="1" x14ac:dyDescent="0.25">
      <c r="A600" s="159" t="s">
        <v>192</v>
      </c>
      <c r="B600" s="200" t="s">
        <v>374</v>
      </c>
      <c r="C600" s="165" t="s">
        <v>18</v>
      </c>
      <c r="D600" s="156" t="s">
        <v>121</v>
      </c>
      <c r="E600" s="165" t="s">
        <v>18</v>
      </c>
      <c r="F600" s="165" t="s">
        <v>18</v>
      </c>
      <c r="G600" s="97" t="s">
        <v>68</v>
      </c>
      <c r="H600" s="64">
        <f>H602</f>
        <v>3.1</v>
      </c>
      <c r="I600" s="64">
        <v>0</v>
      </c>
    </row>
    <row r="601" spans="1:11" s="42" customFormat="1" ht="30" customHeight="1" outlineLevel="1" x14ac:dyDescent="0.25">
      <c r="A601" s="160"/>
      <c r="B601" s="201"/>
      <c r="C601" s="166"/>
      <c r="D601" s="157"/>
      <c r="E601" s="166"/>
      <c r="F601" s="166"/>
      <c r="G601" s="97" t="s">
        <v>13</v>
      </c>
      <c r="H601" s="47">
        <v>0</v>
      </c>
      <c r="I601" s="47">
        <v>0</v>
      </c>
      <c r="J601" s="14"/>
    </row>
    <row r="602" spans="1:11" ht="30" customHeight="1" outlineLevel="1" x14ac:dyDescent="0.25">
      <c r="A602" s="160"/>
      <c r="B602" s="201"/>
      <c r="C602" s="166"/>
      <c r="D602" s="157"/>
      <c r="E602" s="166"/>
      <c r="F602" s="166"/>
      <c r="G602" s="97" t="s">
        <v>14</v>
      </c>
      <c r="H602" s="47">
        <v>3.1</v>
      </c>
      <c r="I602" s="47">
        <v>0</v>
      </c>
    </row>
    <row r="603" spans="1:11" ht="30" customHeight="1" outlineLevel="1" x14ac:dyDescent="0.25">
      <c r="A603" s="160"/>
      <c r="B603" s="201"/>
      <c r="C603" s="166"/>
      <c r="D603" s="157"/>
      <c r="E603" s="166"/>
      <c r="F603" s="166"/>
      <c r="G603" s="97" t="s">
        <v>15</v>
      </c>
      <c r="H603" s="137">
        <v>0</v>
      </c>
      <c r="I603" s="47">
        <v>0</v>
      </c>
    </row>
    <row r="604" spans="1:11" s="42" customFormat="1" ht="30" customHeight="1" outlineLevel="1" x14ac:dyDescent="0.25">
      <c r="A604" s="222"/>
      <c r="B604" s="207"/>
      <c r="C604" s="209"/>
      <c r="D604" s="188"/>
      <c r="E604" s="209"/>
      <c r="F604" s="209"/>
      <c r="G604" s="97" t="s">
        <v>194</v>
      </c>
      <c r="H604" s="137">
        <v>0</v>
      </c>
      <c r="I604" s="47">
        <v>0</v>
      </c>
      <c r="J604" s="14"/>
    </row>
    <row r="605" spans="1:11" ht="35.1" customHeight="1" outlineLevel="1" x14ac:dyDescent="0.25">
      <c r="A605" s="303" t="s">
        <v>193</v>
      </c>
      <c r="B605" s="305" t="s">
        <v>375</v>
      </c>
      <c r="C605" s="244" t="s">
        <v>18</v>
      </c>
      <c r="D605" s="156" t="s">
        <v>165</v>
      </c>
      <c r="E605" s="165" t="s">
        <v>18</v>
      </c>
      <c r="F605" s="165" t="s">
        <v>18</v>
      </c>
      <c r="G605" s="97" t="s">
        <v>68</v>
      </c>
      <c r="H605" s="137">
        <v>0</v>
      </c>
      <c r="I605" s="47">
        <v>0</v>
      </c>
    </row>
    <row r="606" spans="1:11" s="42" customFormat="1" ht="35.1" customHeight="1" outlineLevel="1" x14ac:dyDescent="0.25">
      <c r="A606" s="303"/>
      <c r="B606" s="305"/>
      <c r="C606" s="244"/>
      <c r="D606" s="157"/>
      <c r="E606" s="166"/>
      <c r="F606" s="166"/>
      <c r="G606" s="97" t="s">
        <v>13</v>
      </c>
      <c r="H606" s="137">
        <v>0</v>
      </c>
      <c r="I606" s="47">
        <v>0</v>
      </c>
      <c r="J606" s="14"/>
    </row>
    <row r="607" spans="1:11" ht="35.1" customHeight="1" outlineLevel="1" x14ac:dyDescent="0.25">
      <c r="A607" s="304"/>
      <c r="B607" s="305"/>
      <c r="C607" s="307"/>
      <c r="D607" s="187"/>
      <c r="E607" s="208"/>
      <c r="F607" s="208"/>
      <c r="G607" s="97" t="s">
        <v>14</v>
      </c>
      <c r="H607" s="137">
        <v>0</v>
      </c>
      <c r="I607" s="47">
        <v>0</v>
      </c>
    </row>
    <row r="608" spans="1:11" ht="35.1" customHeight="1" outlineLevel="1" x14ac:dyDescent="0.25">
      <c r="A608" s="304"/>
      <c r="B608" s="305"/>
      <c r="C608" s="307"/>
      <c r="D608" s="187"/>
      <c r="E608" s="208"/>
      <c r="F608" s="208"/>
      <c r="G608" s="97" t="s">
        <v>15</v>
      </c>
      <c r="H608" s="137">
        <v>0</v>
      </c>
      <c r="I608" s="47">
        <v>0</v>
      </c>
    </row>
    <row r="609" spans="1:11" s="42" customFormat="1" ht="35.1" customHeight="1" outlineLevel="1" x14ac:dyDescent="0.25">
      <c r="A609" s="304"/>
      <c r="B609" s="306"/>
      <c r="C609" s="307"/>
      <c r="D609" s="188"/>
      <c r="E609" s="209"/>
      <c r="F609" s="209"/>
      <c r="G609" s="97" t="s">
        <v>194</v>
      </c>
      <c r="H609" s="137">
        <v>0</v>
      </c>
      <c r="I609" s="47">
        <v>0</v>
      </c>
      <c r="J609" s="14"/>
    </row>
    <row r="610" spans="1:11" ht="22.5" customHeight="1" x14ac:dyDescent="0.25">
      <c r="A610" s="190" t="s">
        <v>72</v>
      </c>
      <c r="B610" s="191"/>
      <c r="C610" s="191"/>
      <c r="D610" s="191"/>
      <c r="E610" s="191"/>
      <c r="F610" s="192"/>
      <c r="G610" s="138" t="s">
        <v>12</v>
      </c>
      <c r="H610" s="63">
        <f>H611+H612+H613+H614</f>
        <v>7614442.4000000013</v>
      </c>
      <c r="I610" s="63">
        <f>I611+I612+I613+I614</f>
        <v>4355075.6000000006</v>
      </c>
      <c r="K610" s="14"/>
    </row>
    <row r="611" spans="1:11" ht="15.75" x14ac:dyDescent="0.25">
      <c r="A611" s="193"/>
      <c r="B611" s="194"/>
      <c r="C611" s="194"/>
      <c r="D611" s="194"/>
      <c r="E611" s="194"/>
      <c r="F611" s="195"/>
      <c r="G611" s="139" t="s">
        <v>13</v>
      </c>
      <c r="H611" s="63">
        <f>H343+H300+H362+H444+H544</f>
        <v>757892.2</v>
      </c>
      <c r="I611" s="63">
        <f>I343+I300+I362+I444+I544</f>
        <v>428013.10000000003</v>
      </c>
      <c r="K611" s="14"/>
    </row>
    <row r="612" spans="1:11" ht="15.75" customHeight="1" x14ac:dyDescent="0.25">
      <c r="A612" s="193"/>
      <c r="B612" s="194"/>
      <c r="C612" s="194"/>
      <c r="D612" s="194"/>
      <c r="E612" s="194"/>
      <c r="F612" s="195"/>
      <c r="G612" s="139" t="s">
        <v>14</v>
      </c>
      <c r="H612" s="63">
        <f>H11+H35+H65+H98+H125+H166+H236+H301+H363+H507+H602+H484+H344+H597+H489+H445+H545</f>
        <v>5663859.8000000007</v>
      </c>
      <c r="I612" s="63">
        <f>I11+I35+I65+I98+I125+I166+I236+I301+I363+I507+I602+I484+I344+I597+I489+I445+I545</f>
        <v>3224783.1000000006</v>
      </c>
      <c r="K612" s="14"/>
    </row>
    <row r="613" spans="1:11" ht="17.25" customHeight="1" x14ac:dyDescent="0.25">
      <c r="A613" s="193"/>
      <c r="B613" s="194"/>
      <c r="C613" s="194"/>
      <c r="D613" s="194"/>
      <c r="E613" s="194"/>
      <c r="F613" s="195"/>
      <c r="G613" s="139" t="s">
        <v>15</v>
      </c>
      <c r="H613" s="63">
        <f>H12+H36+H66+H87+H99+H127+H139+H150+H184+H203+H217+H237+H333+H302+H345+H364+H423+H451+H463+H474+H485+H508+H520+H546+H558+H575+H588+H593+H598+H532+H167+H446+H490+H608+H603</f>
        <v>1190605.4000000004</v>
      </c>
      <c r="I613" s="63">
        <f>I12+I36+I66+I87+I99+I127+I139+I150+I184+I203+I217+I237+I333+I302+I345+I364+I423+I451+I463+I474+I485+I508+I520+I546+I558+I575+I588+I593+I598+I532+I167+I446+I490+I608+I603</f>
        <v>702279.39999999991</v>
      </c>
      <c r="K613" s="312"/>
    </row>
    <row r="614" spans="1:11" s="42" customFormat="1" ht="17.25" customHeight="1" x14ac:dyDescent="0.25">
      <c r="A614" s="196"/>
      <c r="B614" s="197"/>
      <c r="C614" s="197"/>
      <c r="D614" s="197"/>
      <c r="E614" s="197"/>
      <c r="F614" s="198"/>
      <c r="G614" s="139" t="s">
        <v>194</v>
      </c>
      <c r="H614" s="63">
        <f>H452</f>
        <v>2085</v>
      </c>
      <c r="I614" s="63">
        <f>I452</f>
        <v>0</v>
      </c>
      <c r="J614" s="14"/>
      <c r="K614" s="312"/>
    </row>
    <row r="615" spans="1:11" ht="54" customHeight="1" x14ac:dyDescent="0.25">
      <c r="A615" s="296" t="s">
        <v>397</v>
      </c>
      <c r="B615" s="297"/>
      <c r="C615" s="297"/>
      <c r="D615" s="297"/>
      <c r="E615" s="297"/>
      <c r="F615" s="297"/>
      <c r="G615" s="297"/>
      <c r="H615" s="297"/>
      <c r="I615" s="298"/>
      <c r="J615" s="2"/>
      <c r="K615" s="313"/>
    </row>
    <row r="616" spans="1:11" ht="39" customHeight="1" x14ac:dyDescent="0.3">
      <c r="A616" s="293"/>
      <c r="B616" s="294"/>
      <c r="C616" s="294"/>
      <c r="D616" s="294"/>
      <c r="E616" s="294"/>
      <c r="F616" s="294"/>
      <c r="G616" s="294"/>
      <c r="H616" s="294"/>
      <c r="I616" s="295"/>
      <c r="J616" s="3"/>
      <c r="K616" s="1"/>
    </row>
    <row r="617" spans="1:11" ht="19.5" customHeight="1" x14ac:dyDescent="0.3">
      <c r="A617" s="21"/>
      <c r="B617" s="21"/>
      <c r="C617" s="21"/>
      <c r="D617" s="21"/>
      <c r="E617" s="21"/>
      <c r="F617" s="21"/>
      <c r="G617" s="21"/>
      <c r="H617" s="22"/>
      <c r="I617" s="13"/>
    </row>
    <row r="618" spans="1:11" ht="15.75" customHeight="1" x14ac:dyDescent="0.3">
      <c r="A618" s="20"/>
      <c r="B618" s="20"/>
      <c r="C618" s="20"/>
      <c r="D618" s="20"/>
      <c r="E618" s="20"/>
      <c r="F618" s="20"/>
      <c r="G618" s="21"/>
      <c r="H618" s="22"/>
      <c r="I618" s="13"/>
    </row>
    <row r="619" spans="1:11" ht="8.25" customHeight="1" x14ac:dyDescent="0.3">
      <c r="A619" s="21"/>
      <c r="B619" s="6"/>
      <c r="C619" s="21"/>
      <c r="D619" s="21"/>
      <c r="E619" s="21"/>
      <c r="F619" s="21"/>
      <c r="G619" s="6"/>
      <c r="H619" s="7"/>
      <c r="I619" s="8"/>
    </row>
    <row r="620" spans="1:11" ht="20.25" customHeight="1" x14ac:dyDescent="0.3">
      <c r="A620" s="21"/>
      <c r="B620" s="6"/>
      <c r="C620" s="21"/>
      <c r="D620" s="21"/>
      <c r="E620" s="21"/>
      <c r="F620" s="21"/>
      <c r="G620" s="6"/>
      <c r="H620" s="7"/>
      <c r="I620" s="8"/>
    </row>
    <row r="621" spans="1:11" ht="18.75" x14ac:dyDescent="0.3">
      <c r="A621" s="21"/>
      <c r="B621" s="6"/>
      <c r="C621" s="21"/>
      <c r="D621" s="21"/>
      <c r="E621" s="21"/>
      <c r="F621" s="21"/>
      <c r="G621" s="6"/>
      <c r="H621" s="7"/>
      <c r="I621" s="8"/>
    </row>
    <row r="622" spans="1:11" ht="18.75" x14ac:dyDescent="0.3">
      <c r="A622" s="21"/>
      <c r="B622" s="6"/>
      <c r="C622" s="21"/>
      <c r="D622" s="21"/>
      <c r="E622" s="21"/>
      <c r="F622" s="21"/>
      <c r="G622" s="6"/>
      <c r="H622" s="7"/>
      <c r="I622" s="8"/>
    </row>
    <row r="623" spans="1:11" ht="18.75" x14ac:dyDescent="0.3">
      <c r="A623" s="21"/>
      <c r="B623" s="6"/>
      <c r="C623" s="21"/>
      <c r="D623" s="21"/>
      <c r="E623" s="21"/>
      <c r="F623" s="21"/>
      <c r="G623" s="6"/>
      <c r="H623" s="7"/>
      <c r="I623" s="8"/>
    </row>
    <row r="624" spans="1:11" ht="18.75" x14ac:dyDescent="0.3">
      <c r="A624" s="21"/>
      <c r="B624" s="6"/>
      <c r="C624" s="21"/>
      <c r="D624" s="21"/>
      <c r="E624" s="21"/>
      <c r="F624" s="21"/>
      <c r="G624" s="6"/>
      <c r="H624" s="7"/>
      <c r="I624" s="8"/>
    </row>
    <row r="625" spans="1:9" ht="18.75" x14ac:dyDescent="0.3">
      <c r="A625" s="21"/>
      <c r="B625" s="6"/>
      <c r="C625" s="21"/>
      <c r="D625" s="21"/>
      <c r="E625" s="21"/>
      <c r="F625" s="21"/>
      <c r="G625" s="6"/>
      <c r="H625" s="7"/>
      <c r="I625" s="8"/>
    </row>
    <row r="626" spans="1:9" ht="18.75" x14ac:dyDescent="0.3">
      <c r="A626" s="21"/>
      <c r="B626" s="6"/>
      <c r="C626" s="21"/>
      <c r="D626" s="21"/>
      <c r="E626" s="21"/>
      <c r="F626" s="21"/>
      <c r="G626" s="6"/>
      <c r="H626" s="7"/>
      <c r="I626" s="8"/>
    </row>
    <row r="627" spans="1:9" ht="18.75" x14ac:dyDescent="0.3">
      <c r="A627" s="21"/>
      <c r="B627" s="6"/>
      <c r="C627" s="21"/>
      <c r="D627" s="21"/>
      <c r="E627" s="21"/>
      <c r="F627" s="21"/>
      <c r="G627" s="6"/>
      <c r="H627" s="7"/>
      <c r="I627" s="8"/>
    </row>
    <row r="628" spans="1:9" ht="18.75" x14ac:dyDescent="0.3">
      <c r="A628" s="21"/>
      <c r="B628" s="6"/>
      <c r="C628" s="21"/>
      <c r="D628" s="21"/>
      <c r="E628" s="21"/>
      <c r="F628" s="21"/>
      <c r="G628" s="6"/>
      <c r="H628" s="7"/>
      <c r="I628" s="8"/>
    </row>
    <row r="629" spans="1:9" ht="18.75" x14ac:dyDescent="0.3">
      <c r="A629" s="21"/>
      <c r="B629" s="6"/>
      <c r="C629" s="21"/>
      <c r="D629" s="21"/>
      <c r="E629" s="21"/>
      <c r="F629" s="21"/>
      <c r="G629" s="6"/>
      <c r="H629" s="7"/>
      <c r="I629" s="8"/>
    </row>
    <row r="630" spans="1:9" ht="18.75" x14ac:dyDescent="0.3">
      <c r="A630" s="21"/>
      <c r="B630" s="6"/>
      <c r="C630" s="21"/>
      <c r="D630" s="21"/>
      <c r="E630" s="21"/>
      <c r="F630" s="21"/>
      <c r="G630" s="6"/>
      <c r="H630" s="7"/>
      <c r="I630" s="8"/>
    </row>
    <row r="631" spans="1:9" ht="18.75" x14ac:dyDescent="0.3">
      <c r="A631" s="21"/>
      <c r="B631" s="6"/>
      <c r="C631" s="21"/>
      <c r="D631" s="21"/>
      <c r="E631" s="21"/>
      <c r="F631" s="21"/>
      <c r="G631" s="6"/>
      <c r="H631" s="7"/>
      <c r="I631" s="8"/>
    </row>
    <row r="632" spans="1:9" ht="18.75" x14ac:dyDescent="0.3">
      <c r="A632" s="21"/>
      <c r="B632" s="6"/>
      <c r="C632" s="21"/>
      <c r="D632" s="21"/>
      <c r="E632" s="21"/>
      <c r="F632" s="21"/>
      <c r="G632" s="6"/>
      <c r="H632" s="7"/>
      <c r="I632" s="8"/>
    </row>
    <row r="633" spans="1:9" ht="18.75" x14ac:dyDescent="0.3">
      <c r="A633" s="21"/>
      <c r="B633" s="6"/>
      <c r="C633" s="21"/>
      <c r="D633" s="21"/>
      <c r="E633" s="21"/>
      <c r="F633" s="21"/>
      <c r="G633" s="6"/>
      <c r="H633" s="7"/>
      <c r="I633" s="8"/>
    </row>
    <row r="634" spans="1:9" ht="18.75" x14ac:dyDescent="0.3">
      <c r="A634" s="21"/>
      <c r="B634" s="6"/>
      <c r="C634" s="21"/>
      <c r="D634" s="21"/>
      <c r="E634" s="21"/>
      <c r="F634" s="21"/>
      <c r="G634" s="6"/>
      <c r="H634" s="7"/>
      <c r="I634" s="8"/>
    </row>
    <row r="635" spans="1:9" ht="18.75" x14ac:dyDescent="0.3">
      <c r="A635" s="21"/>
      <c r="B635" s="6"/>
      <c r="C635" s="21"/>
      <c r="D635" s="21"/>
      <c r="E635" s="21"/>
      <c r="F635" s="21"/>
      <c r="G635" s="6"/>
      <c r="H635" s="7"/>
      <c r="I635" s="8"/>
    </row>
    <row r="636" spans="1:9" ht="18.75" x14ac:dyDescent="0.3">
      <c r="A636" s="21"/>
      <c r="B636" s="6"/>
      <c r="C636" s="21"/>
      <c r="D636" s="21"/>
      <c r="E636" s="21"/>
      <c r="F636" s="21"/>
      <c r="G636" s="6"/>
      <c r="H636" s="7"/>
      <c r="I636" s="8"/>
    </row>
    <row r="637" spans="1:9" ht="18.75" x14ac:dyDescent="0.3">
      <c r="A637" s="21"/>
      <c r="B637" s="6"/>
      <c r="C637" s="21"/>
      <c r="D637" s="21"/>
      <c r="E637" s="21"/>
      <c r="F637" s="21"/>
      <c r="G637" s="6"/>
      <c r="H637" s="7"/>
      <c r="I637" s="8"/>
    </row>
    <row r="638" spans="1:9" ht="18.75" x14ac:dyDescent="0.3">
      <c r="A638" s="21"/>
      <c r="B638" s="6"/>
      <c r="C638" s="21"/>
      <c r="D638" s="21"/>
      <c r="E638" s="21"/>
      <c r="F638" s="21"/>
      <c r="G638" s="6"/>
      <c r="H638" s="7"/>
      <c r="I638" s="8"/>
    </row>
    <row r="639" spans="1:9" ht="18.75" x14ac:dyDescent="0.3">
      <c r="A639" s="21"/>
      <c r="B639" s="6"/>
      <c r="C639" s="21"/>
      <c r="D639" s="21"/>
      <c r="E639" s="21"/>
      <c r="F639" s="21"/>
      <c r="G639" s="6"/>
      <c r="H639" s="7"/>
      <c r="I639" s="8"/>
    </row>
    <row r="640" spans="1:9" ht="18.75" x14ac:dyDescent="0.3">
      <c r="A640" s="21"/>
      <c r="B640" s="6"/>
      <c r="C640" s="21"/>
      <c r="D640" s="21"/>
      <c r="E640" s="21"/>
      <c r="F640" s="21"/>
      <c r="G640" s="6"/>
      <c r="H640" s="7"/>
      <c r="I640" s="8"/>
    </row>
    <row r="641" spans="1:9" ht="18.75" x14ac:dyDescent="0.3">
      <c r="A641" s="21"/>
      <c r="B641" s="6"/>
      <c r="C641" s="21"/>
      <c r="D641" s="21"/>
      <c r="E641" s="21"/>
      <c r="F641" s="21"/>
      <c r="G641" s="6"/>
      <c r="H641" s="7"/>
      <c r="I641" s="8"/>
    </row>
    <row r="642" spans="1:9" ht="18.75" x14ac:dyDescent="0.3">
      <c r="A642" s="21"/>
      <c r="B642" s="6"/>
      <c r="C642" s="21"/>
      <c r="D642" s="21"/>
      <c r="E642" s="21"/>
      <c r="F642" s="21"/>
      <c r="G642" s="6"/>
      <c r="H642" s="7"/>
      <c r="I642" s="8"/>
    </row>
    <row r="643" spans="1:9" ht="18.75" x14ac:dyDescent="0.3">
      <c r="A643" s="21"/>
      <c r="B643" s="6"/>
      <c r="C643" s="21"/>
      <c r="D643" s="21"/>
      <c r="E643" s="21"/>
      <c r="F643" s="21"/>
      <c r="G643" s="6"/>
      <c r="H643" s="7"/>
      <c r="I643" s="8"/>
    </row>
    <row r="644" spans="1:9" ht="18.75" x14ac:dyDescent="0.3">
      <c r="A644" s="21"/>
      <c r="B644" s="6"/>
      <c r="C644" s="21"/>
      <c r="D644" s="21"/>
      <c r="E644" s="21"/>
      <c r="F644" s="21"/>
      <c r="G644" s="6"/>
      <c r="H644" s="7"/>
      <c r="I644" s="8"/>
    </row>
    <row r="645" spans="1:9" ht="18.75" x14ac:dyDescent="0.3">
      <c r="A645" s="21"/>
      <c r="B645" s="6"/>
      <c r="C645" s="21"/>
      <c r="D645" s="21"/>
      <c r="E645" s="21"/>
      <c r="F645" s="21"/>
      <c r="G645" s="6"/>
      <c r="H645" s="7"/>
      <c r="I645" s="8"/>
    </row>
    <row r="646" spans="1:9" ht="18.75" x14ac:dyDescent="0.3">
      <c r="A646" s="21"/>
      <c r="B646" s="6"/>
      <c r="C646" s="21"/>
      <c r="D646" s="21"/>
      <c r="E646" s="21"/>
      <c r="F646" s="21"/>
      <c r="G646" s="6"/>
      <c r="H646" s="7"/>
      <c r="I646" s="8"/>
    </row>
    <row r="647" spans="1:9" ht="18.75" x14ac:dyDescent="0.3">
      <c r="A647" s="21"/>
      <c r="B647" s="6"/>
      <c r="C647" s="21"/>
      <c r="D647" s="21"/>
      <c r="E647" s="21"/>
      <c r="F647" s="21"/>
      <c r="G647" s="6"/>
      <c r="H647" s="7"/>
      <c r="I647" s="8"/>
    </row>
    <row r="648" spans="1:9" ht="18.75" x14ac:dyDescent="0.3">
      <c r="A648" s="21"/>
      <c r="B648" s="6"/>
      <c r="C648" s="21"/>
      <c r="D648" s="21"/>
      <c r="E648" s="21"/>
      <c r="F648" s="21"/>
      <c r="G648" s="6"/>
      <c r="H648" s="7"/>
      <c r="I648" s="8"/>
    </row>
    <row r="649" spans="1:9" ht="18.75" x14ac:dyDescent="0.3">
      <c r="A649" s="21"/>
      <c r="B649" s="6"/>
      <c r="C649" s="21"/>
      <c r="D649" s="21"/>
      <c r="E649" s="21"/>
      <c r="F649" s="21"/>
      <c r="G649" s="6"/>
      <c r="H649" s="7"/>
      <c r="I649" s="8"/>
    </row>
    <row r="650" spans="1:9" ht="18.75" x14ac:dyDescent="0.3">
      <c r="A650" s="21"/>
      <c r="B650" s="6"/>
      <c r="C650" s="21"/>
      <c r="D650" s="21"/>
      <c r="E650" s="21"/>
      <c r="F650" s="21"/>
      <c r="G650" s="6"/>
      <c r="H650" s="7"/>
      <c r="I650" s="8"/>
    </row>
    <row r="651" spans="1:9" ht="18.75" x14ac:dyDescent="0.3">
      <c r="A651" s="21"/>
      <c r="B651" s="6"/>
      <c r="C651" s="21"/>
      <c r="D651" s="21"/>
      <c r="E651" s="21"/>
      <c r="F651" s="21"/>
      <c r="G651" s="6"/>
      <c r="H651" s="7"/>
      <c r="I651" s="8"/>
    </row>
    <row r="652" spans="1:9" ht="18.75" x14ac:dyDescent="0.3">
      <c r="A652" s="21"/>
      <c r="B652" s="6"/>
      <c r="C652" s="21"/>
      <c r="D652" s="21"/>
      <c r="E652" s="21"/>
      <c r="F652" s="21"/>
      <c r="G652" s="6"/>
      <c r="H652" s="7"/>
      <c r="I652" s="8"/>
    </row>
    <row r="653" spans="1:9" ht="18.75" x14ac:dyDescent="0.3">
      <c r="A653" s="21"/>
      <c r="B653" s="6"/>
      <c r="C653" s="21"/>
      <c r="D653" s="21"/>
      <c r="E653" s="21"/>
      <c r="F653" s="21"/>
      <c r="G653" s="6"/>
      <c r="H653" s="7"/>
      <c r="I653" s="8"/>
    </row>
    <row r="654" spans="1:9" ht="18.75" x14ac:dyDescent="0.3">
      <c r="A654" s="21"/>
      <c r="B654" s="6"/>
      <c r="C654" s="21"/>
      <c r="D654" s="21"/>
      <c r="E654" s="21"/>
      <c r="F654" s="21"/>
      <c r="G654" s="6"/>
      <c r="H654" s="7"/>
      <c r="I654" s="8"/>
    </row>
    <row r="655" spans="1:9" ht="18.75" x14ac:dyDescent="0.3">
      <c r="A655" s="21"/>
      <c r="B655" s="6"/>
      <c r="C655" s="21"/>
      <c r="D655" s="21"/>
      <c r="E655" s="21"/>
      <c r="F655" s="21"/>
      <c r="G655" s="6"/>
      <c r="H655" s="7"/>
      <c r="I655" s="8"/>
    </row>
    <row r="656" spans="1:9" ht="18.75" x14ac:dyDescent="0.3">
      <c r="A656" s="23"/>
      <c r="B656" s="9"/>
      <c r="C656" s="23"/>
      <c r="D656" s="23"/>
      <c r="E656" s="23"/>
      <c r="F656" s="23"/>
      <c r="G656" s="9"/>
      <c r="H656" s="10"/>
      <c r="I656" s="11"/>
    </row>
    <row r="657" spans="1:9" ht="18.75" x14ac:dyDescent="0.3">
      <c r="A657" s="23"/>
      <c r="B657" s="9"/>
      <c r="C657" s="23"/>
      <c r="D657" s="23"/>
      <c r="E657" s="23"/>
      <c r="F657" s="23"/>
      <c r="G657" s="9"/>
      <c r="H657" s="10"/>
      <c r="I657" s="11"/>
    </row>
    <row r="658" spans="1:9" ht="18.75" x14ac:dyDescent="0.3">
      <c r="A658" s="23"/>
      <c r="B658" s="9"/>
      <c r="C658" s="23"/>
      <c r="D658" s="23"/>
      <c r="E658" s="23"/>
      <c r="F658" s="23"/>
      <c r="G658" s="9"/>
      <c r="H658" s="10"/>
      <c r="I658" s="11"/>
    </row>
    <row r="659" spans="1:9" ht="18.75" x14ac:dyDescent="0.3">
      <c r="A659" s="23"/>
      <c r="B659" s="9"/>
      <c r="C659" s="23"/>
      <c r="D659" s="23"/>
      <c r="E659" s="23"/>
      <c r="F659" s="23"/>
      <c r="G659" s="9"/>
      <c r="H659" s="10"/>
      <c r="I659" s="11"/>
    </row>
    <row r="660" spans="1:9" ht="18.75" x14ac:dyDescent="0.3">
      <c r="A660" s="23"/>
      <c r="B660" s="9"/>
      <c r="C660" s="23"/>
      <c r="D660" s="23"/>
      <c r="E660" s="23"/>
      <c r="F660" s="23"/>
      <c r="G660" s="9"/>
      <c r="H660" s="10"/>
      <c r="I660" s="11"/>
    </row>
    <row r="661" spans="1:9" ht="18.75" x14ac:dyDescent="0.3">
      <c r="A661" s="23"/>
      <c r="B661" s="9"/>
      <c r="C661" s="23"/>
      <c r="D661" s="23"/>
      <c r="E661" s="23"/>
      <c r="F661" s="23"/>
      <c r="G661" s="9"/>
      <c r="H661" s="10"/>
      <c r="I661" s="11"/>
    </row>
    <row r="662" spans="1:9" ht="18.75" x14ac:dyDescent="0.3">
      <c r="A662" s="23"/>
      <c r="B662" s="9"/>
      <c r="C662" s="23"/>
      <c r="D662" s="23"/>
      <c r="E662" s="23"/>
      <c r="F662" s="23"/>
      <c r="G662" s="9"/>
      <c r="H662" s="10"/>
      <c r="I662" s="11"/>
    </row>
    <row r="663" spans="1:9" ht="18.75" x14ac:dyDescent="0.3">
      <c r="A663" s="23"/>
      <c r="B663" s="9"/>
      <c r="C663" s="23"/>
      <c r="D663" s="23"/>
      <c r="E663" s="23"/>
      <c r="F663" s="23"/>
      <c r="G663" s="9"/>
      <c r="H663" s="10"/>
      <c r="I663" s="11"/>
    </row>
  </sheetData>
  <autoFilter ref="A5:I615">
    <filterColumn colId="4" showButton="0"/>
    <filterColumn colId="6" showButton="0"/>
    <filterColumn colId="7" showButton="0"/>
  </autoFilter>
  <mergeCells count="891">
    <mergeCell ref="C560:C564"/>
    <mergeCell ref="B560:B564"/>
    <mergeCell ref="A560:A564"/>
    <mergeCell ref="F566:F570"/>
    <mergeCell ref="E566:E570"/>
    <mergeCell ref="D566:D570"/>
    <mergeCell ref="C566:C570"/>
    <mergeCell ref="A548:A552"/>
    <mergeCell ref="D548:D552"/>
    <mergeCell ref="B548:B552"/>
    <mergeCell ref="E548:E552"/>
    <mergeCell ref="C548:C552"/>
    <mergeCell ref="F548:F552"/>
    <mergeCell ref="A555:A559"/>
    <mergeCell ref="B555:B559"/>
    <mergeCell ref="C555:C559"/>
    <mergeCell ref="D555:D559"/>
    <mergeCell ref="E555:E559"/>
    <mergeCell ref="A600:A604"/>
    <mergeCell ref="B600:B604"/>
    <mergeCell ref="C600:C604"/>
    <mergeCell ref="D600:D604"/>
    <mergeCell ref="E600:E604"/>
    <mergeCell ref="F600:F604"/>
    <mergeCell ref="B572:B576"/>
    <mergeCell ref="C572:C576"/>
    <mergeCell ref="A572:A576"/>
    <mergeCell ref="D572:D576"/>
    <mergeCell ref="E572:E576"/>
    <mergeCell ref="F572:F576"/>
    <mergeCell ref="A584:I584"/>
    <mergeCell ref="A605:A609"/>
    <mergeCell ref="B605:B609"/>
    <mergeCell ref="C605:C609"/>
    <mergeCell ref="D605:D609"/>
    <mergeCell ref="E605:E609"/>
    <mergeCell ref="F605:F609"/>
    <mergeCell ref="A585:A589"/>
    <mergeCell ref="B585:B589"/>
    <mergeCell ref="C585:C589"/>
    <mergeCell ref="D585:D589"/>
    <mergeCell ref="E585:E589"/>
    <mergeCell ref="F585:F589"/>
    <mergeCell ref="A590:A594"/>
    <mergeCell ref="B590:B594"/>
    <mergeCell ref="C590:C594"/>
    <mergeCell ref="D590:D594"/>
    <mergeCell ref="E590:E594"/>
    <mergeCell ref="F590:F594"/>
    <mergeCell ref="A595:A599"/>
    <mergeCell ref="B595:B599"/>
    <mergeCell ref="C595:C599"/>
    <mergeCell ref="D595:D599"/>
    <mergeCell ref="E595:E599"/>
    <mergeCell ref="F595:F599"/>
    <mergeCell ref="D471:D475"/>
    <mergeCell ref="F471:F475"/>
    <mergeCell ref="C471:C475"/>
    <mergeCell ref="B471:B475"/>
    <mergeCell ref="A471:A475"/>
    <mergeCell ref="A460:A464"/>
    <mergeCell ref="B460:B464"/>
    <mergeCell ref="C460:C464"/>
    <mergeCell ref="D460:D464"/>
    <mergeCell ref="E460:E464"/>
    <mergeCell ref="F460:F464"/>
    <mergeCell ref="F465:F469"/>
    <mergeCell ref="C517:C521"/>
    <mergeCell ref="D505:D509"/>
    <mergeCell ref="E505:E509"/>
    <mergeCell ref="D476:D480"/>
    <mergeCell ref="F443:F447"/>
    <mergeCell ref="A465:A469"/>
    <mergeCell ref="D465:D469"/>
    <mergeCell ref="E465:E469"/>
    <mergeCell ref="A482:A486"/>
    <mergeCell ref="B482:B486"/>
    <mergeCell ref="C482:C486"/>
    <mergeCell ref="D482:D486"/>
    <mergeCell ref="E482:E486"/>
    <mergeCell ref="F482:F486"/>
    <mergeCell ref="B465:B469"/>
    <mergeCell ref="C465:C469"/>
    <mergeCell ref="A448:A452"/>
    <mergeCell ref="B448:B452"/>
    <mergeCell ref="C448:C452"/>
    <mergeCell ref="D448:D452"/>
    <mergeCell ref="E448:E452"/>
    <mergeCell ref="F448:F452"/>
    <mergeCell ref="A443:A447"/>
    <mergeCell ref="B443:B447"/>
    <mergeCell ref="B403:B407"/>
    <mergeCell ref="C403:C407"/>
    <mergeCell ref="A403:A407"/>
    <mergeCell ref="D403:D407"/>
    <mergeCell ref="E403:E407"/>
    <mergeCell ref="F403:F407"/>
    <mergeCell ref="F414:F418"/>
    <mergeCell ref="B414:B418"/>
    <mergeCell ref="C414:C418"/>
    <mergeCell ref="D414:D418"/>
    <mergeCell ref="E414:E418"/>
    <mergeCell ref="D409:D413"/>
    <mergeCell ref="E409:E413"/>
    <mergeCell ref="A409:A413"/>
    <mergeCell ref="C409:C413"/>
    <mergeCell ref="E318:E322"/>
    <mergeCell ref="F318:F322"/>
    <mergeCell ref="A246:A250"/>
    <mergeCell ref="B246:B250"/>
    <mergeCell ref="C246:C250"/>
    <mergeCell ref="D246:D250"/>
    <mergeCell ref="E246:E250"/>
    <mergeCell ref="F246:F250"/>
    <mergeCell ref="A281:A285"/>
    <mergeCell ref="B281:B285"/>
    <mergeCell ref="C281:C285"/>
    <mergeCell ref="D281:D285"/>
    <mergeCell ref="E281:E285"/>
    <mergeCell ref="C279:C280"/>
    <mergeCell ref="C258:C259"/>
    <mergeCell ref="A309:A310"/>
    <mergeCell ref="B260:B264"/>
    <mergeCell ref="B253:B257"/>
    <mergeCell ref="C253:C257"/>
    <mergeCell ref="C267:C271"/>
    <mergeCell ref="D299:D303"/>
    <mergeCell ref="C311:C315"/>
    <mergeCell ref="D311:D315"/>
    <mergeCell ref="D309:D310"/>
    <mergeCell ref="B437:B441"/>
    <mergeCell ref="A437:A441"/>
    <mergeCell ref="C437:C441"/>
    <mergeCell ref="D437:D441"/>
    <mergeCell ref="F498:F502"/>
    <mergeCell ref="A505:A509"/>
    <mergeCell ref="B505:B509"/>
    <mergeCell ref="C505:C509"/>
    <mergeCell ref="B431:B435"/>
    <mergeCell ref="A431:A435"/>
    <mergeCell ref="C431:C435"/>
    <mergeCell ref="D431:D435"/>
    <mergeCell ref="E431:E435"/>
    <mergeCell ref="F431:F435"/>
    <mergeCell ref="E437:E441"/>
    <mergeCell ref="A453:A457"/>
    <mergeCell ref="B453:B457"/>
    <mergeCell ref="C453:C457"/>
    <mergeCell ref="D453:D457"/>
    <mergeCell ref="E453:E457"/>
    <mergeCell ref="E471:E475"/>
    <mergeCell ref="C443:C447"/>
    <mergeCell ref="D443:D447"/>
    <mergeCell ref="F453:F457"/>
    <mergeCell ref="F560:F564"/>
    <mergeCell ref="E560:E564"/>
    <mergeCell ref="D560:D564"/>
    <mergeCell ref="A616:I616"/>
    <mergeCell ref="A615:I615"/>
    <mergeCell ref="D488:D490"/>
    <mergeCell ref="B488:B490"/>
    <mergeCell ref="A488:A490"/>
    <mergeCell ref="C488:C490"/>
    <mergeCell ref="A491:A495"/>
    <mergeCell ref="B491:B495"/>
    <mergeCell ref="C491:C495"/>
    <mergeCell ref="D491:D495"/>
    <mergeCell ref="E491:E495"/>
    <mergeCell ref="F491:F495"/>
    <mergeCell ref="A498:A502"/>
    <mergeCell ref="E498:E502"/>
    <mergeCell ref="B498:B502"/>
    <mergeCell ref="C498:C502"/>
    <mergeCell ref="A517:A521"/>
    <mergeCell ref="B517:B521"/>
    <mergeCell ref="A510:A514"/>
    <mergeCell ref="B510:B514"/>
    <mergeCell ref="C510:C514"/>
    <mergeCell ref="F555:F559"/>
    <mergeCell ref="E488:E490"/>
    <mergeCell ref="F488:F490"/>
    <mergeCell ref="E517:E521"/>
    <mergeCell ref="F517:F521"/>
    <mergeCell ref="F510:F514"/>
    <mergeCell ref="D517:D521"/>
    <mergeCell ref="D529:D533"/>
    <mergeCell ref="E529:E533"/>
    <mergeCell ref="F529:F533"/>
    <mergeCell ref="D543:D547"/>
    <mergeCell ref="E543:E547"/>
    <mergeCell ref="F543:F547"/>
    <mergeCell ref="D510:D514"/>
    <mergeCell ref="E510:E514"/>
    <mergeCell ref="G210:G211"/>
    <mergeCell ref="F244:F245"/>
    <mergeCell ref="H231:H232"/>
    <mergeCell ref="H210:H211"/>
    <mergeCell ref="F226:F230"/>
    <mergeCell ref="F231:F232"/>
    <mergeCell ref="E522:E526"/>
    <mergeCell ref="E287:E291"/>
    <mergeCell ref="F287:F291"/>
    <mergeCell ref="E299:E303"/>
    <mergeCell ref="F299:F303"/>
    <mergeCell ref="E311:E315"/>
    <mergeCell ref="F210:F211"/>
    <mergeCell ref="E371:E372"/>
    <mergeCell ref="E352:E353"/>
    <mergeCell ref="E231:E232"/>
    <mergeCell ref="F258:F259"/>
    <mergeCell ref="F251:F252"/>
    <mergeCell ref="F253:F257"/>
    <mergeCell ref="E324:E328"/>
    <mergeCell ref="F214:F218"/>
    <mergeCell ref="G251:G252"/>
    <mergeCell ref="F409:F413"/>
    <mergeCell ref="F373:F374"/>
    <mergeCell ref="C425:C429"/>
    <mergeCell ref="A504:I504"/>
    <mergeCell ref="A414:A418"/>
    <mergeCell ref="F425:F429"/>
    <mergeCell ref="F437:F441"/>
    <mergeCell ref="A382:A386"/>
    <mergeCell ref="B382:B386"/>
    <mergeCell ref="C382:C386"/>
    <mergeCell ref="D382:D386"/>
    <mergeCell ref="E382:E386"/>
    <mergeCell ref="F382:F386"/>
    <mergeCell ref="D420:D424"/>
    <mergeCell ref="E420:E424"/>
    <mergeCell ref="F420:F424"/>
    <mergeCell ref="D425:D429"/>
    <mergeCell ref="B409:B413"/>
    <mergeCell ref="A420:A424"/>
    <mergeCell ref="B420:B424"/>
    <mergeCell ref="C420:C424"/>
    <mergeCell ref="E443:E447"/>
    <mergeCell ref="E425:E429"/>
    <mergeCell ref="D498:D502"/>
    <mergeCell ref="A425:A429"/>
    <mergeCell ref="B425:B429"/>
    <mergeCell ref="D371:D372"/>
    <mergeCell ref="C309:C310"/>
    <mergeCell ref="C375:C379"/>
    <mergeCell ref="D375:D379"/>
    <mergeCell ref="C371:C372"/>
    <mergeCell ref="C318:C322"/>
    <mergeCell ref="D318:D322"/>
    <mergeCell ref="A352:A353"/>
    <mergeCell ref="B375:B379"/>
    <mergeCell ref="A366:A370"/>
    <mergeCell ref="C352:C353"/>
    <mergeCell ref="D352:D353"/>
    <mergeCell ref="C335:C339"/>
    <mergeCell ref="C359:C360"/>
    <mergeCell ref="D373:D374"/>
    <mergeCell ref="B366:B370"/>
    <mergeCell ref="B352:B353"/>
    <mergeCell ref="A380:A381"/>
    <mergeCell ref="A375:A379"/>
    <mergeCell ref="B371:B372"/>
    <mergeCell ref="B397:B401"/>
    <mergeCell ref="A387:A388"/>
    <mergeCell ref="B389:B393"/>
    <mergeCell ref="C397:C401"/>
    <mergeCell ref="C389:C393"/>
    <mergeCell ref="B394:B395"/>
    <mergeCell ref="C387:C388"/>
    <mergeCell ref="A394:A395"/>
    <mergeCell ref="B387:B388"/>
    <mergeCell ref="A389:A393"/>
    <mergeCell ref="A397:A401"/>
    <mergeCell ref="C394:C395"/>
    <mergeCell ref="D394:D395"/>
    <mergeCell ref="C361:C365"/>
    <mergeCell ref="D361:D365"/>
    <mergeCell ref="C366:C370"/>
    <mergeCell ref="D366:D370"/>
    <mergeCell ref="A330:A334"/>
    <mergeCell ref="A359:A360"/>
    <mergeCell ref="A335:A339"/>
    <mergeCell ref="A340:A341"/>
    <mergeCell ref="B359:B360"/>
    <mergeCell ref="B340:B341"/>
    <mergeCell ref="A361:A365"/>
    <mergeCell ref="B361:B365"/>
    <mergeCell ref="C340:C341"/>
    <mergeCell ref="B335:B339"/>
    <mergeCell ref="B330:B334"/>
    <mergeCell ref="C330:C334"/>
    <mergeCell ref="A342:A346"/>
    <mergeCell ref="B342:B346"/>
    <mergeCell ref="C342:C346"/>
    <mergeCell ref="D342:D346"/>
    <mergeCell ref="B380:B381"/>
    <mergeCell ref="C380:C381"/>
    <mergeCell ref="C373:C374"/>
    <mergeCell ref="E397:E401"/>
    <mergeCell ref="D387:D388"/>
    <mergeCell ref="E387:E388"/>
    <mergeCell ref="G394:G395"/>
    <mergeCell ref="F352:F353"/>
    <mergeCell ref="E267:E271"/>
    <mergeCell ref="F335:F339"/>
    <mergeCell ref="F397:F401"/>
    <mergeCell ref="F371:F372"/>
    <mergeCell ref="E380:E381"/>
    <mergeCell ref="F387:F388"/>
    <mergeCell ref="D389:D393"/>
    <mergeCell ref="E375:E379"/>
    <mergeCell ref="E394:E395"/>
    <mergeCell ref="F389:F393"/>
    <mergeCell ref="F394:F395"/>
    <mergeCell ref="D397:D401"/>
    <mergeCell ref="E342:E346"/>
    <mergeCell ref="F342:F346"/>
    <mergeCell ref="E330:E334"/>
    <mergeCell ref="F330:F334"/>
    <mergeCell ref="F366:F370"/>
    <mergeCell ref="D330:D334"/>
    <mergeCell ref="D380:D381"/>
    <mergeCell ref="F380:F381"/>
    <mergeCell ref="F281:F285"/>
    <mergeCell ref="F311:F315"/>
    <mergeCell ref="F309:F310"/>
    <mergeCell ref="F324:F328"/>
    <mergeCell ref="G371:G372"/>
    <mergeCell ref="H359:H360"/>
    <mergeCell ref="G309:G310"/>
    <mergeCell ref="F375:F379"/>
    <mergeCell ref="G380:G381"/>
    <mergeCell ref="H352:H353"/>
    <mergeCell ref="F340:F341"/>
    <mergeCell ref="G340:G341"/>
    <mergeCell ref="F361:F365"/>
    <mergeCell ref="F347:F351"/>
    <mergeCell ref="F354:F358"/>
    <mergeCell ref="I160:I161"/>
    <mergeCell ref="I145:I146"/>
    <mergeCell ref="I133:I134"/>
    <mergeCell ref="G160:G161"/>
    <mergeCell ref="F205:F209"/>
    <mergeCell ref="I198:I199"/>
    <mergeCell ref="I191:I192"/>
    <mergeCell ref="I162:I163"/>
    <mergeCell ref="F113:F114"/>
    <mergeCell ref="F181:F185"/>
    <mergeCell ref="I152:I155"/>
    <mergeCell ref="H160:H161"/>
    <mergeCell ref="G191:G192"/>
    <mergeCell ref="H191:H192"/>
    <mergeCell ref="G152:G154"/>
    <mergeCell ref="A258:A259"/>
    <mergeCell ref="E389:E393"/>
    <mergeCell ref="H373:H374"/>
    <mergeCell ref="F265:F266"/>
    <mergeCell ref="E366:E370"/>
    <mergeCell ref="D340:D341"/>
    <mergeCell ref="F234:F238"/>
    <mergeCell ref="E198:E199"/>
    <mergeCell ref="D214:D218"/>
    <mergeCell ref="D224:D225"/>
    <mergeCell ref="F274:F278"/>
    <mergeCell ref="E293:E297"/>
    <mergeCell ref="F293:F297"/>
    <mergeCell ref="E265:E266"/>
    <mergeCell ref="F224:F225"/>
    <mergeCell ref="F219:F223"/>
    <mergeCell ref="F239:F243"/>
    <mergeCell ref="A233:I233"/>
    <mergeCell ref="A231:A232"/>
    <mergeCell ref="A219:A223"/>
    <mergeCell ref="C219:C223"/>
    <mergeCell ref="C210:C211"/>
    <mergeCell ref="H340:H341"/>
    <mergeCell ref="H380:H381"/>
    <mergeCell ref="I231:I232"/>
    <mergeCell ref="H224:H225"/>
    <mergeCell ref="C272:C273"/>
    <mergeCell ref="F272:F273"/>
    <mergeCell ref="H279:H280"/>
    <mergeCell ref="G258:G259"/>
    <mergeCell ref="D274:D278"/>
    <mergeCell ref="E253:E257"/>
    <mergeCell ref="E234:E238"/>
    <mergeCell ref="I224:I225"/>
    <mergeCell ref="C265:C266"/>
    <mergeCell ref="E373:E374"/>
    <mergeCell ref="H272:H273"/>
    <mergeCell ref="D324:D328"/>
    <mergeCell ref="E239:E243"/>
    <mergeCell ref="E251:E252"/>
    <mergeCell ref="E340:E341"/>
    <mergeCell ref="E335:E339"/>
    <mergeCell ref="E274:E278"/>
    <mergeCell ref="E258:E259"/>
    <mergeCell ref="E260:E264"/>
    <mergeCell ref="D267:D271"/>
    <mergeCell ref="E309:E310"/>
    <mergeCell ref="H251:H252"/>
    <mergeCell ref="G359:G360"/>
    <mergeCell ref="G265:G266"/>
    <mergeCell ref="H309:H310"/>
    <mergeCell ref="F359:F360"/>
    <mergeCell ref="D335:D339"/>
    <mergeCell ref="E359:E360"/>
    <mergeCell ref="D359:D360"/>
    <mergeCell ref="E361:E365"/>
    <mergeCell ref="D279:D280"/>
    <mergeCell ref="F267:F271"/>
    <mergeCell ref="H265:H266"/>
    <mergeCell ref="I210:I211"/>
    <mergeCell ref="F260:F264"/>
    <mergeCell ref="A1:I1"/>
    <mergeCell ref="A2:I2"/>
    <mergeCell ref="A3:I3"/>
    <mergeCell ref="F162:F163"/>
    <mergeCell ref="F279:F280"/>
    <mergeCell ref="G231:G232"/>
    <mergeCell ref="G244:G245"/>
    <mergeCell ref="E279:E280"/>
    <mergeCell ref="E210:E211"/>
    <mergeCell ref="B186:B190"/>
    <mergeCell ref="C186:C190"/>
    <mergeCell ref="H162:H163"/>
    <mergeCell ref="G75:G76"/>
    <mergeCell ref="G106:G107"/>
    <mergeCell ref="C89:C93"/>
    <mergeCell ref="D89:D93"/>
    <mergeCell ref="C251:C252"/>
    <mergeCell ref="D251:D252"/>
    <mergeCell ref="D226:D230"/>
    <mergeCell ref="I113:I114"/>
    <mergeCell ref="A5:A6"/>
    <mergeCell ref="I265:I266"/>
    <mergeCell ref="B5:B6"/>
    <mergeCell ref="C5:C6"/>
    <mergeCell ref="A73:A74"/>
    <mergeCell ref="C19:C20"/>
    <mergeCell ref="D19:D20"/>
    <mergeCell ref="E19:E20"/>
    <mergeCell ref="H19:H20"/>
    <mergeCell ref="B19:B20"/>
    <mergeCell ref="E44:E48"/>
    <mergeCell ref="F44:F48"/>
    <mergeCell ref="G19:G20"/>
    <mergeCell ref="B9:B13"/>
    <mergeCell ref="A9:A13"/>
    <mergeCell ref="H49:H50"/>
    <mergeCell ref="G73:G74"/>
    <mergeCell ref="H73:H74"/>
    <mergeCell ref="C9:C13"/>
    <mergeCell ref="A21:A25"/>
    <mergeCell ref="D5:D6"/>
    <mergeCell ref="E5:F5"/>
    <mergeCell ref="G5:I5"/>
    <mergeCell ref="I49:I50"/>
    <mergeCell ref="I73:I74"/>
    <mergeCell ref="I94:I95"/>
    <mergeCell ref="H113:H114"/>
    <mergeCell ref="F82:F83"/>
    <mergeCell ref="E89:E93"/>
    <mergeCell ref="G94:G95"/>
    <mergeCell ref="F106:F107"/>
    <mergeCell ref="G82:G83"/>
    <mergeCell ref="I106:I107"/>
    <mergeCell ref="I82:I83"/>
    <mergeCell ref="A8:I8"/>
    <mergeCell ref="I19:I20"/>
    <mergeCell ref="I75:I76"/>
    <mergeCell ref="A82:A83"/>
    <mergeCell ref="A89:A93"/>
    <mergeCell ref="E106:E107"/>
    <mergeCell ref="F108:F112"/>
    <mergeCell ref="A33:A37"/>
    <mergeCell ref="B33:B37"/>
    <mergeCell ref="C33:C37"/>
    <mergeCell ref="A38:A42"/>
    <mergeCell ref="B82:B83"/>
    <mergeCell ref="C94:C95"/>
    <mergeCell ref="B140:B144"/>
    <mergeCell ref="B147:B151"/>
    <mergeCell ref="D9:D13"/>
    <mergeCell ref="E9:E13"/>
    <mergeCell ref="F9:F13"/>
    <mergeCell ref="E51:E55"/>
    <mergeCell ref="F51:F55"/>
    <mergeCell ref="E94:E95"/>
    <mergeCell ref="D94:D95"/>
    <mergeCell ref="F96:F100"/>
    <mergeCell ref="F101:F105"/>
    <mergeCell ref="E84:E88"/>
    <mergeCell ref="D33:D37"/>
    <mergeCell ref="E33:E37"/>
    <mergeCell ref="F33:F37"/>
    <mergeCell ref="D113:D114"/>
    <mergeCell ref="E133:E134"/>
    <mergeCell ref="F128:F132"/>
    <mergeCell ref="B145:B146"/>
    <mergeCell ref="B21:B25"/>
    <mergeCell ref="C21:C25"/>
    <mergeCell ref="D21:D25"/>
    <mergeCell ref="H106:H107"/>
    <mergeCell ref="D162:D163"/>
    <mergeCell ref="D133:D134"/>
    <mergeCell ref="C162:C163"/>
    <mergeCell ref="G49:G50"/>
    <mergeCell ref="G113:G114"/>
    <mergeCell ref="G162:G163"/>
    <mergeCell ref="C145:C146"/>
    <mergeCell ref="H145:H146"/>
    <mergeCell ref="H133:H134"/>
    <mergeCell ref="G133:G134"/>
    <mergeCell ref="D82:D83"/>
    <mergeCell ref="E82:E83"/>
    <mergeCell ref="H94:H95"/>
    <mergeCell ref="H75:H76"/>
    <mergeCell ref="H82:H83"/>
    <mergeCell ref="H152:H154"/>
    <mergeCell ref="G145:G146"/>
    <mergeCell ref="D145:D146"/>
    <mergeCell ref="F123:F127"/>
    <mergeCell ref="F145:F146"/>
    <mergeCell ref="E152:E154"/>
    <mergeCell ref="F152:F154"/>
    <mergeCell ref="C152:C155"/>
    <mergeCell ref="G224:G225"/>
    <mergeCell ref="A253:A257"/>
    <mergeCell ref="F191:F192"/>
    <mergeCell ref="B244:B245"/>
    <mergeCell ref="B214:B218"/>
    <mergeCell ref="A214:A218"/>
    <mergeCell ref="F193:F197"/>
    <mergeCell ref="A226:A230"/>
    <mergeCell ref="C231:C232"/>
    <mergeCell ref="C214:C218"/>
    <mergeCell ref="B239:B243"/>
    <mergeCell ref="D239:D243"/>
    <mergeCell ref="C239:C243"/>
    <mergeCell ref="D253:D257"/>
    <mergeCell ref="D210:D211"/>
    <mergeCell ref="C226:C230"/>
    <mergeCell ref="C200:C204"/>
    <mergeCell ref="B200:B204"/>
    <mergeCell ref="E219:E223"/>
    <mergeCell ref="B198:B199"/>
    <mergeCell ref="A224:A225"/>
    <mergeCell ref="D244:D245"/>
    <mergeCell ref="E244:E245"/>
    <mergeCell ref="D234:D238"/>
    <mergeCell ref="E272:E273"/>
    <mergeCell ref="D272:D273"/>
    <mergeCell ref="D265:D266"/>
    <mergeCell ref="A239:A243"/>
    <mergeCell ref="D260:D264"/>
    <mergeCell ref="E200:E204"/>
    <mergeCell ref="E193:E197"/>
    <mergeCell ref="A181:A185"/>
    <mergeCell ref="D231:D232"/>
    <mergeCell ref="D200:D204"/>
    <mergeCell ref="D205:D209"/>
    <mergeCell ref="D198:D199"/>
    <mergeCell ref="C198:C199"/>
    <mergeCell ref="B193:B197"/>
    <mergeCell ref="C193:C197"/>
    <mergeCell ref="B224:B225"/>
    <mergeCell ref="B219:B223"/>
    <mergeCell ref="B226:B230"/>
    <mergeCell ref="A186:A190"/>
    <mergeCell ref="A198:A199"/>
    <mergeCell ref="A267:A271"/>
    <mergeCell ref="A272:A273"/>
    <mergeCell ref="B265:B266"/>
    <mergeCell ref="D258:D259"/>
    <mergeCell ref="C181:C185"/>
    <mergeCell ref="D181:D185"/>
    <mergeCell ref="C191:C192"/>
    <mergeCell ref="E169:E173"/>
    <mergeCell ref="B231:B232"/>
    <mergeCell ref="B205:B209"/>
    <mergeCell ref="A234:A238"/>
    <mergeCell ref="B234:B238"/>
    <mergeCell ref="A244:A245"/>
    <mergeCell ref="C234:C238"/>
    <mergeCell ref="D293:D297"/>
    <mergeCell ref="C244:C245"/>
    <mergeCell ref="A287:A291"/>
    <mergeCell ref="B251:B252"/>
    <mergeCell ref="A251:A252"/>
    <mergeCell ref="C287:C291"/>
    <mergeCell ref="D287:D291"/>
    <mergeCell ref="B160:B161"/>
    <mergeCell ref="F84:F88"/>
    <mergeCell ref="E145:E146"/>
    <mergeCell ref="E186:E190"/>
    <mergeCell ref="E191:E192"/>
    <mergeCell ref="E162:E163"/>
    <mergeCell ref="C147:C151"/>
    <mergeCell ref="D147:D151"/>
    <mergeCell ref="D123:D127"/>
    <mergeCell ref="E101:E105"/>
    <mergeCell ref="E123:E127"/>
    <mergeCell ref="E140:E144"/>
    <mergeCell ref="F140:F144"/>
    <mergeCell ref="F133:F134"/>
    <mergeCell ref="E135:E139"/>
    <mergeCell ref="F164:F168"/>
    <mergeCell ref="E113:E114"/>
    <mergeCell ref="A205:A209"/>
    <mergeCell ref="A200:A204"/>
    <mergeCell ref="C224:C225"/>
    <mergeCell ref="D219:D223"/>
    <mergeCell ref="E226:E230"/>
    <mergeCell ref="E224:E225"/>
    <mergeCell ref="E214:E218"/>
    <mergeCell ref="B210:B211"/>
    <mergeCell ref="C205:C209"/>
    <mergeCell ref="E205:E209"/>
    <mergeCell ref="A133:A134"/>
    <mergeCell ref="A140:A144"/>
    <mergeCell ref="A113:A114"/>
    <mergeCell ref="A106:A107"/>
    <mergeCell ref="A84:A88"/>
    <mergeCell ref="B84:B88"/>
    <mergeCell ref="C84:C88"/>
    <mergeCell ref="D84:D88"/>
    <mergeCell ref="B94:B95"/>
    <mergeCell ref="C135:C139"/>
    <mergeCell ref="A123:A127"/>
    <mergeCell ref="A94:A95"/>
    <mergeCell ref="B106:B107"/>
    <mergeCell ref="B123:B127"/>
    <mergeCell ref="C123:C127"/>
    <mergeCell ref="D135:D139"/>
    <mergeCell ref="D106:D107"/>
    <mergeCell ref="C106:C107"/>
    <mergeCell ref="D101:D105"/>
    <mergeCell ref="C113:C114"/>
    <mergeCell ref="B133:B134"/>
    <mergeCell ref="A117:A121"/>
    <mergeCell ref="B117:B121"/>
    <mergeCell ref="C117:C121"/>
    <mergeCell ref="A210:A211"/>
    <mergeCell ref="A193:A197"/>
    <mergeCell ref="E147:E151"/>
    <mergeCell ref="F147:F151"/>
    <mergeCell ref="A145:A146"/>
    <mergeCell ref="A135:A139"/>
    <mergeCell ref="B191:B192"/>
    <mergeCell ref="F160:F161"/>
    <mergeCell ref="D160:D161"/>
    <mergeCell ref="D191:D192"/>
    <mergeCell ref="A152:A155"/>
    <mergeCell ref="A160:A161"/>
    <mergeCell ref="A162:A163"/>
    <mergeCell ref="A147:A151"/>
    <mergeCell ref="A169:A173"/>
    <mergeCell ref="C169:C173"/>
    <mergeCell ref="D169:D173"/>
    <mergeCell ref="A164:A168"/>
    <mergeCell ref="A191:A192"/>
    <mergeCell ref="B169:B173"/>
    <mergeCell ref="B164:B168"/>
    <mergeCell ref="C164:C168"/>
    <mergeCell ref="C160:C161"/>
    <mergeCell ref="F169:F173"/>
    <mergeCell ref="A311:A315"/>
    <mergeCell ref="B311:B315"/>
    <mergeCell ref="B324:B328"/>
    <mergeCell ref="A324:A328"/>
    <mergeCell ref="C324:C328"/>
    <mergeCell ref="B267:B271"/>
    <mergeCell ref="B258:B259"/>
    <mergeCell ref="B272:B273"/>
    <mergeCell ref="B309:B310"/>
    <mergeCell ref="B287:B291"/>
    <mergeCell ref="C274:C278"/>
    <mergeCell ref="A299:A303"/>
    <mergeCell ref="B299:B303"/>
    <mergeCell ref="C299:C303"/>
    <mergeCell ref="B279:B280"/>
    <mergeCell ref="B274:B278"/>
    <mergeCell ref="A293:A297"/>
    <mergeCell ref="A318:A322"/>
    <mergeCell ref="B318:B322"/>
    <mergeCell ref="B293:B297"/>
    <mergeCell ref="C293:C297"/>
    <mergeCell ref="A260:A264"/>
    <mergeCell ref="A279:A280"/>
    <mergeCell ref="A265:A266"/>
    <mergeCell ref="H394:H395"/>
    <mergeCell ref="I352:I353"/>
    <mergeCell ref="I387:I388"/>
    <mergeCell ref="G373:G374"/>
    <mergeCell ref="I279:I280"/>
    <mergeCell ref="I340:I341"/>
    <mergeCell ref="G279:G280"/>
    <mergeCell ref="I380:I381"/>
    <mergeCell ref="I272:I273"/>
    <mergeCell ref="G352:G353"/>
    <mergeCell ref="H371:H372"/>
    <mergeCell ref="I373:I374"/>
    <mergeCell ref="G272:G273"/>
    <mergeCell ref="I394:I395"/>
    <mergeCell ref="G387:G388"/>
    <mergeCell ref="I359:I360"/>
    <mergeCell ref="H387:H388"/>
    <mergeCell ref="I309:I310"/>
    <mergeCell ref="I371:I372"/>
    <mergeCell ref="C140:C144"/>
    <mergeCell ref="D140:D144"/>
    <mergeCell ref="I251:I252"/>
    <mergeCell ref="H258:H259"/>
    <mergeCell ref="B113:B114"/>
    <mergeCell ref="E73:E74"/>
    <mergeCell ref="F73:F74"/>
    <mergeCell ref="F89:F93"/>
    <mergeCell ref="C57:C61"/>
    <mergeCell ref="D57:D61"/>
    <mergeCell ref="E57:E61"/>
    <mergeCell ref="F57:F61"/>
    <mergeCell ref="B162:B163"/>
    <mergeCell ref="G198:G199"/>
    <mergeCell ref="H198:H199"/>
    <mergeCell ref="F198:F199"/>
    <mergeCell ref="F200:F204"/>
    <mergeCell ref="D164:D168"/>
    <mergeCell ref="E164:E168"/>
    <mergeCell ref="E181:E185"/>
    <mergeCell ref="C82:C83"/>
    <mergeCell ref="E160:E161"/>
    <mergeCell ref="F186:F190"/>
    <mergeCell ref="B181:B185"/>
    <mergeCell ref="K583:N583"/>
    <mergeCell ref="A44:A48"/>
    <mergeCell ref="A49:A50"/>
    <mergeCell ref="C44:C48"/>
    <mergeCell ref="D49:D50"/>
    <mergeCell ref="E49:E50"/>
    <mergeCell ref="F49:F50"/>
    <mergeCell ref="F94:F95"/>
    <mergeCell ref="C49:C50"/>
    <mergeCell ref="B49:B50"/>
    <mergeCell ref="B73:B74"/>
    <mergeCell ref="E75:E76"/>
    <mergeCell ref="F75:F76"/>
    <mergeCell ref="D186:D190"/>
    <mergeCell ref="D193:D197"/>
    <mergeCell ref="B135:B139"/>
    <mergeCell ref="F135:F139"/>
    <mergeCell ref="C133:C134"/>
    <mergeCell ref="A371:A372"/>
    <mergeCell ref="A373:A374"/>
    <mergeCell ref="B373:B374"/>
    <mergeCell ref="I244:I245"/>
    <mergeCell ref="H244:H245"/>
    <mergeCell ref="I258:I259"/>
    <mergeCell ref="G534:G535"/>
    <mergeCell ref="H534:H535"/>
    <mergeCell ref="I534:I535"/>
    <mergeCell ref="A529:A533"/>
    <mergeCell ref="B529:B533"/>
    <mergeCell ref="C529:C533"/>
    <mergeCell ref="A543:A547"/>
    <mergeCell ref="B543:B547"/>
    <mergeCell ref="C543:C547"/>
    <mergeCell ref="E21:E25"/>
    <mergeCell ref="F21:F25"/>
    <mergeCell ref="A19:A20"/>
    <mergeCell ref="D27:D31"/>
    <mergeCell ref="A27:A31"/>
    <mergeCell ref="B27:B31"/>
    <mergeCell ref="C27:C31"/>
    <mergeCell ref="E27:E31"/>
    <mergeCell ref="F27:F31"/>
    <mergeCell ref="F19:F20"/>
    <mergeCell ref="A57:A61"/>
    <mergeCell ref="B57:B61"/>
    <mergeCell ref="A63:A67"/>
    <mergeCell ref="B63:B67"/>
    <mergeCell ref="C63:C67"/>
    <mergeCell ref="D63:D67"/>
    <mergeCell ref="E63:E67"/>
    <mergeCell ref="F63:F67"/>
    <mergeCell ref="B38:B42"/>
    <mergeCell ref="C38:C42"/>
    <mergeCell ref="D38:D42"/>
    <mergeCell ref="E38:E42"/>
    <mergeCell ref="F38:F42"/>
    <mergeCell ref="A51:A55"/>
    <mergeCell ref="B51:B55"/>
    <mergeCell ref="C51:C55"/>
    <mergeCell ref="D51:D55"/>
    <mergeCell ref="D44:D48"/>
    <mergeCell ref="D68:D72"/>
    <mergeCell ref="E68:E72"/>
    <mergeCell ref="F68:F72"/>
    <mergeCell ref="A77:A81"/>
    <mergeCell ref="B77:B81"/>
    <mergeCell ref="C77:C81"/>
    <mergeCell ref="D77:D81"/>
    <mergeCell ref="E77:E81"/>
    <mergeCell ref="F77:F81"/>
    <mergeCell ref="C73:C74"/>
    <mergeCell ref="D73:D74"/>
    <mergeCell ref="C75:C76"/>
    <mergeCell ref="D75:D76"/>
    <mergeCell ref="B75:B76"/>
    <mergeCell ref="A75:A76"/>
    <mergeCell ref="A610:F614"/>
    <mergeCell ref="C260:C264"/>
    <mergeCell ref="A274:A278"/>
    <mergeCell ref="B89:B93"/>
    <mergeCell ref="B44:B48"/>
    <mergeCell ref="A108:A112"/>
    <mergeCell ref="B108:B112"/>
    <mergeCell ref="C108:C112"/>
    <mergeCell ref="D108:D112"/>
    <mergeCell ref="E108:E112"/>
    <mergeCell ref="A128:A132"/>
    <mergeCell ref="B128:B132"/>
    <mergeCell ref="C128:C132"/>
    <mergeCell ref="D128:D132"/>
    <mergeCell ref="E128:E132"/>
    <mergeCell ref="A96:A100"/>
    <mergeCell ref="B96:B100"/>
    <mergeCell ref="C96:C100"/>
    <mergeCell ref="D96:D100"/>
    <mergeCell ref="E96:E100"/>
    <mergeCell ref="A101:A105"/>
    <mergeCell ref="B101:B105"/>
    <mergeCell ref="C101:C105"/>
    <mergeCell ref="A68:A72"/>
    <mergeCell ref="A175:A179"/>
    <mergeCell ref="F14:F18"/>
    <mergeCell ref="D14:D18"/>
    <mergeCell ref="C14:C18"/>
    <mergeCell ref="A14:A18"/>
    <mergeCell ref="B14:B18"/>
    <mergeCell ref="B304:B308"/>
    <mergeCell ref="D304:D308"/>
    <mergeCell ref="E304:E308"/>
    <mergeCell ref="C304:C308"/>
    <mergeCell ref="A304:A308"/>
    <mergeCell ref="F304:F308"/>
    <mergeCell ref="D117:D121"/>
    <mergeCell ref="E117:E121"/>
    <mergeCell ref="F117:F121"/>
    <mergeCell ref="B152:B159"/>
    <mergeCell ref="D152:D159"/>
    <mergeCell ref="F175:F179"/>
    <mergeCell ref="E175:E179"/>
    <mergeCell ref="D175:D179"/>
    <mergeCell ref="C175:C179"/>
    <mergeCell ref="B175:B179"/>
    <mergeCell ref="B68:B72"/>
    <mergeCell ref="C68:C72"/>
    <mergeCell ref="E347:E351"/>
    <mergeCell ref="D347:D351"/>
    <mergeCell ref="C347:C351"/>
    <mergeCell ref="B347:B351"/>
    <mergeCell ref="A347:A351"/>
    <mergeCell ref="A354:A358"/>
    <mergeCell ref="B354:B358"/>
    <mergeCell ref="D354:D358"/>
    <mergeCell ref="C354:C358"/>
    <mergeCell ref="E354:E358"/>
    <mergeCell ref="B566:B570"/>
    <mergeCell ref="A566:A570"/>
    <mergeCell ref="F577:F581"/>
    <mergeCell ref="D577:D581"/>
    <mergeCell ref="A577:A581"/>
    <mergeCell ref="B577:B581"/>
    <mergeCell ref="C577:C581"/>
    <mergeCell ref="F476:F480"/>
    <mergeCell ref="E476:E480"/>
    <mergeCell ref="B476:B480"/>
    <mergeCell ref="A476:A480"/>
    <mergeCell ref="C476:C480"/>
    <mergeCell ref="F534:F539"/>
    <mergeCell ref="E534:E539"/>
    <mergeCell ref="D534:D539"/>
    <mergeCell ref="C534:C539"/>
    <mergeCell ref="B534:B539"/>
    <mergeCell ref="A534:A539"/>
    <mergeCell ref="B522:B526"/>
    <mergeCell ref="A522:A526"/>
    <mergeCell ref="F522:F526"/>
    <mergeCell ref="C522:C526"/>
    <mergeCell ref="D522:D526"/>
    <mergeCell ref="F505:F509"/>
  </mergeCells>
  <hyperlinks>
    <hyperlink ref="B414" r:id="rId1" display="consultantplus://offline/ref=4D5A3643E40CC6DD2B6EFE298F2ACDA9F785B454396F5C7E29B0682957A23C10EC1680831A3B3B43529CDA5B276803K"/>
  </hyperlinks>
  <printOptions horizontalCentered="1"/>
  <pageMargins left="0.70866141732283472" right="0" top="0.15748031496062992" bottom="0.39370078740157483" header="0.31496062992125984" footer="0.31496062992125984"/>
  <pageSetup paperSize="9" scale="41" fitToHeight="0" orientation="landscape" r:id="rId2"/>
  <rowBreaks count="2" manualBreakCount="2">
    <brk id="121" max="8" man="1"/>
    <brk id="16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Яценко Полина Олеговна</cp:lastModifiedBy>
  <cp:lastPrinted>2024-07-22T08:32:44Z</cp:lastPrinted>
  <dcterms:created xsi:type="dcterms:W3CDTF">2020-03-20T10:34:01Z</dcterms:created>
  <dcterms:modified xsi:type="dcterms:W3CDTF">2024-07-29T11:28:14Z</dcterms:modified>
</cp:coreProperties>
</file>