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bookViews>
    <workbookView xWindow="10545" yWindow="0" windowWidth="4815" windowHeight="7815"/>
  </bookViews>
  <sheets>
    <sheet name="Отчет" sheetId="1" r:id="rId1"/>
  </sheets>
  <definedNames>
    <definedName name="_xlnm._FilterDatabase" localSheetId="0" hidden="1">Отчет!$A$5:$I$611</definedName>
    <definedName name="_xlnm.Print_Area" localSheetId="0">Отчет!$A$1:$I$611</definedName>
  </definedNames>
  <calcPr calcId="145621"/>
</workbook>
</file>

<file path=xl/calcChain.xml><?xml version="1.0" encoding="utf-8"?>
<calcChain xmlns="http://schemas.openxmlformats.org/spreadsheetml/2006/main">
  <c r="I104" i="1" l="1"/>
  <c r="I553" i="1"/>
  <c r="I351" i="1"/>
  <c r="H351" i="1"/>
  <c r="I342" i="1"/>
  <c r="H342" i="1"/>
  <c r="I301" i="1"/>
  <c r="H301" i="1"/>
  <c r="I98" i="1"/>
  <c r="I449" i="1" l="1"/>
  <c r="I610" i="1" s="1"/>
  <c r="I361" i="1"/>
  <c r="I360" i="1"/>
  <c r="H360" i="1"/>
  <c r="H361" i="1"/>
  <c r="H359" i="1"/>
  <c r="I359" i="1"/>
  <c r="H363" i="1"/>
  <c r="I358" i="1" l="1"/>
  <c r="H358" i="1"/>
  <c r="I363" i="1"/>
  <c r="I311" i="1"/>
  <c r="I299" i="1" s="1"/>
  <c r="H311" i="1"/>
  <c r="I298" i="1"/>
  <c r="I297" i="1"/>
  <c r="H297" i="1"/>
  <c r="I296" i="1" l="1"/>
  <c r="H299" i="1"/>
  <c r="I487" i="1"/>
  <c r="H487" i="1"/>
  <c r="I486" i="1"/>
  <c r="H486" i="1"/>
  <c r="I473" i="1"/>
  <c r="I471" i="1"/>
  <c r="I468" i="1" s="1"/>
  <c r="I340" i="1"/>
  <c r="H340" i="1"/>
  <c r="I559" i="1"/>
  <c r="H559" i="1"/>
  <c r="H553" i="1"/>
  <c r="H540" i="1"/>
  <c r="H545" i="1"/>
  <c r="I594" i="1"/>
  <c r="H594" i="1"/>
  <c r="H593" i="1"/>
  <c r="H556" i="1" l="1"/>
  <c r="H551" i="1" s="1"/>
  <c r="H554" i="1"/>
  <c r="I556" i="1"/>
  <c r="I551" i="1" s="1"/>
  <c r="I554" i="1"/>
  <c r="I591" i="1"/>
  <c r="H591" i="1"/>
  <c r="I573" i="1"/>
  <c r="H573" i="1"/>
  <c r="H505" i="1"/>
  <c r="H504" i="1"/>
  <c r="I341" i="1"/>
  <c r="H341" i="1"/>
  <c r="H339" i="1" s="1"/>
  <c r="H104" i="1" l="1"/>
  <c r="H120" i="1"/>
  <c r="H111" i="1"/>
  <c r="H110" i="1"/>
  <c r="H98" i="1" s="1"/>
  <c r="H24" i="1"/>
  <c r="I163" i="1" l="1"/>
  <c r="H163" i="1"/>
  <c r="I152" i="1"/>
  <c r="H125" i="1"/>
  <c r="I117" i="1"/>
  <c r="I99" i="1" s="1"/>
  <c r="H117" i="1"/>
  <c r="H99" i="1" s="1"/>
  <c r="H96" i="1" s="1"/>
  <c r="I65" i="1"/>
  <c r="I14" i="1"/>
  <c r="H14" i="1"/>
  <c r="H310" i="1" l="1"/>
  <c r="H298" i="1" s="1"/>
  <c r="H296" i="1" s="1"/>
  <c r="H607" i="1" l="1"/>
  <c r="H12" i="1" l="1"/>
  <c r="H11" i="1"/>
  <c r="H21" i="1"/>
  <c r="H9" i="1" l="1"/>
  <c r="H35" i="1" l="1"/>
  <c r="I308" i="1"/>
  <c r="H308" i="1"/>
  <c r="I233" i="1"/>
  <c r="H233" i="1"/>
  <c r="H608" i="1" l="1"/>
  <c r="I315" i="1"/>
  <c r="I344" i="1"/>
  <c r="I372" i="1"/>
  <c r="H372" i="1"/>
  <c r="I386" i="1"/>
  <c r="I379" i="1"/>
  <c r="I440" i="1" l="1"/>
  <c r="I448" i="1"/>
  <c r="I445" i="1" s="1"/>
  <c r="H449" i="1"/>
  <c r="H610" i="1" s="1"/>
  <c r="H448" i="1"/>
  <c r="I450" i="1"/>
  <c r="H450" i="1"/>
  <c r="H485" i="1"/>
  <c r="I488" i="1"/>
  <c r="I526" i="1"/>
  <c r="H529" i="1"/>
  <c r="H526" i="1" s="1"/>
  <c r="I540" i="1"/>
  <c r="I541" i="1"/>
  <c r="I544" i="1"/>
  <c r="I571" i="1"/>
  <c r="I568" i="1" s="1"/>
  <c r="H571" i="1"/>
  <c r="H568" i="1" l="1"/>
  <c r="I485" i="1"/>
  <c r="H445" i="1"/>
  <c r="I539" i="1"/>
  <c r="I507" i="1"/>
  <c r="I12" i="1"/>
  <c r="I96" i="1"/>
  <c r="I479" i="1"/>
  <c r="I505" i="1"/>
  <c r="I504" i="1"/>
  <c r="I232" i="1"/>
  <c r="I164" i="1"/>
  <c r="H164" i="1"/>
  <c r="H609" i="1" s="1"/>
  <c r="I166" i="1"/>
  <c r="I108" i="1"/>
  <c r="I161" i="1" l="1"/>
  <c r="I502" i="1"/>
  <c r="I231" i="1"/>
  <c r="I21" i="1"/>
  <c r="I11" i="1"/>
  <c r="H606" i="1" l="1"/>
  <c r="I495" i="1"/>
  <c r="H495" i="1"/>
  <c r="H386" i="1"/>
  <c r="I321" i="1" l="1"/>
  <c r="H321" i="1"/>
  <c r="I243" i="1"/>
  <c r="H243" i="1"/>
  <c r="H147" i="1"/>
  <c r="I150" i="1"/>
  <c r="I609" i="1" s="1"/>
  <c r="I147" i="1" l="1"/>
  <c r="I128" i="1"/>
  <c r="H128" i="1"/>
  <c r="I125" i="1"/>
  <c r="I77" i="1"/>
  <c r="H77" i="1"/>
  <c r="H38" i="1"/>
  <c r="I38" i="1"/>
  <c r="H27" i="1" l="1"/>
  <c r="I27" i="1"/>
  <c r="I607" i="1" l="1"/>
  <c r="I339" i="1"/>
  <c r="H544" i="1"/>
  <c r="H539" i="1"/>
  <c r="H488" i="1"/>
  <c r="H502" i="1"/>
  <c r="H507" i="1"/>
  <c r="H468" i="1"/>
  <c r="H440" i="1"/>
  <c r="H166" i="1" l="1"/>
  <c r="H161" i="1"/>
  <c r="I35" i="1" l="1"/>
  <c r="I608" i="1" s="1"/>
  <c r="I606" i="1" s="1"/>
  <c r="I101" i="1" l="1"/>
  <c r="I9" i="1"/>
  <c r="H379" i="1" l="1"/>
  <c r="H123" i="1"/>
  <c r="I586" i="1" l="1"/>
  <c r="I581" i="1"/>
  <c r="I123" i="1" l="1"/>
  <c r="I33" i="1"/>
  <c r="I63" i="1" l="1"/>
  <c r="H344" i="1"/>
  <c r="H586" i="1" l="1"/>
  <c r="H581" i="1"/>
  <c r="H231" i="1"/>
  <c r="H63" i="1" l="1"/>
  <c r="H33" i="1"/>
  <c r="H479" i="1" l="1"/>
  <c r="H108" i="1" l="1"/>
  <c r="H315" i="1" l="1"/>
  <c r="H101" i="1"/>
</calcChain>
</file>

<file path=xl/sharedStrings.xml><?xml version="1.0" encoding="utf-8"?>
<sst xmlns="http://schemas.openxmlformats.org/spreadsheetml/2006/main" count="1507" uniqueCount="408">
  <si>
    <t>N п/п</t>
  </si>
  <si>
    <t>Наименование подпрограммы, основного мероприятия, мероприятия, контрольного события программы</t>
  </si>
  <si>
    <t>Ответственный исполнитель</t>
  </si>
  <si>
    <t>План</t>
  </si>
  <si>
    <t>Факт</t>
  </si>
  <si>
    <t>Источник финансирования</t>
  </si>
  <si>
    <t>План на отчетную дату</t>
  </si>
  <si>
    <t>Кассовое исполнение на отчетную дату</t>
  </si>
  <si>
    <t>1.1.</t>
  </si>
  <si>
    <t>Подпрограмма 1 "Развитие дошкольного образования"</t>
  </si>
  <si>
    <t>Подпрограмма 2 "Развитие общего и дополнительного образования"</t>
  </si>
  <si>
    <t>Подпрограмма 3 "Дети и молодежь города Сыктывкара"</t>
  </si>
  <si>
    <t>всего</t>
  </si>
  <si>
    <t>ФБ</t>
  </si>
  <si>
    <t>РБ</t>
  </si>
  <si>
    <t>МБ</t>
  </si>
  <si>
    <t>Начальник отдела экономического анализа и прогнозирования Управления дошкольного образования администрации МО ГО "Сыктывкар" Гуторова О.В.</t>
  </si>
  <si>
    <t>Начальник отдела развития дошкольного образования и инноваций Управления дошкольного образования администрации МО ГО "Сыктывкар" Коданева Е.Н.</t>
  </si>
  <si>
    <t>х</t>
  </si>
  <si>
    <t>Заместитель начальника Управления дошкольного образования администрации МО ГО "Сыктывкар" Ганов М.И.</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</si>
  <si>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t>
  </si>
  <si>
    <t>Начальник отдела общего образования управления образования администрации МО ГО "Сыктывкар" Порошкина О.В., начальник отдела финансово-экономической работы управления образования администрации МО ГО "Сыктывкар" Борисова С.В.</t>
  </si>
  <si>
    <t>Начальник отдела общего образования управления образования администрации МО ГО "Сыктывкар" Порошкина О.В., директор МУ ДПО "ЦРО" Гузь И.Н.</t>
  </si>
  <si>
    <t>Начальник отдела общего образования управления образования администрации МО ГО "Сыктывкар" Порошкина О.В.</t>
  </si>
  <si>
    <t>Директор МУ ДПО "ЦРО" Гузь И.Н.</t>
  </si>
  <si>
    <t>Начальник отдела финансово-экономической работы управления образования администрации МО ГО "Сыктывкар" Борисова С.В.</t>
  </si>
  <si>
    <t>Заместитель начальника отдела финансово-экономической работы управления образования администрации МО ГО "Сыктывкар" Кислякова М.Н.</t>
  </si>
  <si>
    <t>по мере поступления заявок</t>
  </si>
  <si>
    <t>выполнено в срок</t>
  </si>
  <si>
    <t>1.2.</t>
  </si>
  <si>
    <t>2.1.</t>
  </si>
  <si>
    <t>2.2.</t>
  </si>
  <si>
    <t>3.1.</t>
  </si>
  <si>
    <t>3.2.</t>
  </si>
  <si>
    <t>5.</t>
  </si>
  <si>
    <t>5.1.</t>
  </si>
  <si>
    <t>6.</t>
  </si>
  <si>
    <t>9.</t>
  </si>
  <si>
    <t>10.</t>
  </si>
  <si>
    <t>10.1.</t>
  </si>
  <si>
    <t>10.2.</t>
  </si>
  <si>
    <t>11.</t>
  </si>
  <si>
    <t>11.1.</t>
  </si>
  <si>
    <t>12.</t>
  </si>
  <si>
    <t>12.1.</t>
  </si>
  <si>
    <t>12.2.</t>
  </si>
  <si>
    <t>13.1.</t>
  </si>
  <si>
    <t>14.</t>
  </si>
  <si>
    <t>14.1.</t>
  </si>
  <si>
    <t>15.</t>
  </si>
  <si>
    <t>15.1.</t>
  </si>
  <si>
    <t>16.</t>
  </si>
  <si>
    <t>16.1.</t>
  </si>
  <si>
    <t>17.</t>
  </si>
  <si>
    <t>17.1.</t>
  </si>
  <si>
    <t>18.</t>
  </si>
  <si>
    <t>18.1.</t>
  </si>
  <si>
    <t>19.</t>
  </si>
  <si>
    <t>19.1.</t>
  </si>
  <si>
    <t>20.</t>
  </si>
  <si>
    <t>21.</t>
  </si>
  <si>
    <t>21.1.</t>
  </si>
  <si>
    <t>22.</t>
  </si>
  <si>
    <t>24.</t>
  </si>
  <si>
    <t>26.</t>
  </si>
  <si>
    <t>28.</t>
  </si>
  <si>
    <t>29.</t>
  </si>
  <si>
    <t>30.</t>
  </si>
  <si>
    <t>Всего</t>
  </si>
  <si>
    <t xml:space="preserve">                             Форма мониторинга
             реализации муниципальной программы (квартальная)
</t>
  </si>
  <si>
    <t>Ответственный испольнитель: Управление образования администрации МО ГО "Сыктывкар"</t>
  </si>
  <si>
    <t>6.1.</t>
  </si>
  <si>
    <t xml:space="preserve">Вывод об эффективности реализации муниципальной программы за отчетный квартал:
</t>
  </si>
  <si>
    <t>1.3.</t>
  </si>
  <si>
    <t>7.</t>
  </si>
  <si>
    <t>7.1.</t>
  </si>
  <si>
    <t>8.</t>
  </si>
  <si>
    <t>8.1.</t>
  </si>
  <si>
    <t>13.2.</t>
  </si>
  <si>
    <t>13.3.</t>
  </si>
  <si>
    <t>13.4.</t>
  </si>
  <si>
    <t>16.2.</t>
  </si>
  <si>
    <t>срок не наступил</t>
  </si>
  <si>
    <t>Начальник отдела развития дошкольного образования Управления дошкольного образования администрации МО ГО "Сыктывкар" Коданева Е.Н.</t>
  </si>
  <si>
    <t>Подпрограмма 4 "Обеспечение создания условий для реализации муниципальной программы"</t>
  </si>
  <si>
    <t>25.</t>
  </si>
  <si>
    <t>25.1.</t>
  </si>
  <si>
    <t>31.</t>
  </si>
  <si>
    <t>32.</t>
  </si>
  <si>
    <t>Статус мероприятия, контрольного события</t>
  </si>
  <si>
    <t>Дата наступления и содержание мероприятия, контрольного события в отчетном периоде</t>
  </si>
  <si>
    <t>Расходы на реализацию основного мероприятия, мероприятия программы, тыс. руб.</t>
  </si>
  <si>
    <t>Заместители начальника Управления дошкольного образования администрации МО ГО "Сыктывкар" Боровкова Н.В., Гудырева Т.А.</t>
  </si>
  <si>
    <t>Заместитель начальника Управления дошкольного образования администрации МО ГО "Сыктывкар" Иевлева Т.С.</t>
  </si>
  <si>
    <t xml:space="preserve">Заместитель начальника Управления дошкольного образования администрации МО ГО "Сыктывкар" Боровкова Н.В.
</t>
  </si>
  <si>
    <t>Заместитель начальника управления образования администрации МО ГО "Сыктывкар" Котелина Е.Е., директор МУ ДПО "ЦРО" Гузь И.Н.</t>
  </si>
  <si>
    <t>26.1.</t>
  </si>
  <si>
    <t>ежеквартально до 12 числа месяца, следующего за отчетным кварталом</t>
  </si>
  <si>
    <t>ежеквартально до 20 числа месяца, следующего за отчетным кварталом</t>
  </si>
  <si>
    <t>ежеквартально до 8 числа месяца, следующего за отчетным кварталом</t>
  </si>
  <si>
    <t>по мере поступления заявлений</t>
  </si>
  <si>
    <t>в регламентные сроки</t>
  </si>
  <si>
    <t>Заместитель начальника Управления дошкольного образования администрации МО ГО "Сыктывкар" Боровкова Н.В.</t>
  </si>
  <si>
    <t>ежемесячно до 15 числа месяца, следующего за отчетным месяцем</t>
  </si>
  <si>
    <t>23.</t>
  </si>
  <si>
    <t>27.</t>
  </si>
  <si>
    <t>27.1.</t>
  </si>
  <si>
    <t xml:space="preserve">Заместитель начальника отдела обеспечения комплексной безопасности Управления дошкольного образования администрации МО ГО "Сыктывкар" Туголуков Л.Г.
</t>
  </si>
  <si>
    <t>ежеквартально до 20 числа месяца следующего за отчетным кварталом</t>
  </si>
  <si>
    <t xml:space="preserve">Начальник отдела развития дошкольного образования Управления дошкольного образования администрации МО ГО "Сыктывкар" Коданева Е.Н.
</t>
  </si>
  <si>
    <t>Заместители начальника управления образования администрации МО ГО "Сыктывкар" Котелина Н.Е., Геллерт Е.Е., Дышев А.А.</t>
  </si>
  <si>
    <t>Заместители начальника управления образования администрации МО ГО "Сыктывкар" Котелина Н.Е., Дышев А.А.</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</si>
  <si>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</si>
  <si>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</si>
  <si>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Заместители начальника управления образования администрации МО ГО "Сыктывкар" Котелина Н.Е.,Дышев А.А.</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</si>
  <si>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t>
  </si>
  <si>
    <t>Заместитель начальника управления образования администрации МО ГО "Сыктывкар" Геллерт Е.Е., 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</si>
  <si>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Заместитель начальника управления образования администрации МО ГО "Сыктывкар" Дышев А.А., Начальник отдела финансово-экономической работы управления образования администрации МО ГО "Сыктывкар" Борисова С.В.</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</si>
  <si>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МАУ "МЦ г. Сыктывкара" Рочева Т.Н.</t>
  </si>
  <si>
    <t xml:space="preserve">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Геллерт Е.Е., Дышев А.А.
</t>
  </si>
  <si>
    <t>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Дышев А.А.</t>
  </si>
  <si>
    <t>Заместитель начальника Управления образования администрации МО ГО "Сыктывкар" Куликова А.Р.
Начальник отдела финансово-экономической работы Борисова С.В.</t>
  </si>
  <si>
    <t>Заместитель начальника Управления дошкольного образования администрации МО ГО "Сыктывкар" Иевлева Т.С., Заместитель начальника Управления образования администрации МО ГО "Сыктывкар" Котелина Н.Е.</t>
  </si>
  <si>
    <t>4.</t>
  </si>
  <si>
    <t>4.1.</t>
  </si>
  <si>
    <t>5.2.</t>
  </si>
  <si>
    <t>11.2.</t>
  </si>
  <si>
    <t>13.</t>
  </si>
  <si>
    <t>23.1.</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</si>
  <si>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t>
  </si>
  <si>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t>
  </si>
  <si>
    <t xml:space="preserve">Начальник отдела экономического анализа и прогнозирования Управления дошкольного образования администрации МО ГО "Сыктывкар" Гуторова О.В.
</t>
  </si>
  <si>
    <t xml:space="preserve">Начальник отдела развития дошкольного образования и инноваций Управления дошкольного образования администрации МО ГО "Сыктывкар" Коданева Е.Н.
</t>
  </si>
  <si>
    <t xml:space="preserve">Заместитель начальника Управления дошкольного образования администрации МО ГО "Сыктывкар" Боровкова Н.В.
</t>
  </si>
  <si>
    <t>Начальник отдела предоставления муниципальных услуг Управления дошкольного образования администрации
МО ГО "Сыктывкар" Валиуллина Е.Е.</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</si>
  <si>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директор МУ ДПО "ЦРО" Гузь И.Н.</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</si>
  <si>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</si>
  <si>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МУ ДПО "ЦРО" Гузь И.Н.</t>
  </si>
  <si>
    <t xml:space="preserve">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t>
  </si>
  <si>
    <t>На базе муниципальных образовательных организаций  функционирует 38 школьных спортивных клубов  (100%), с общим охватом 6610 участников, в рамках  деятельности которых  организуются и проводятся физкультурно-спортивные мероприятия в рамках XXIV Коми Республиканской Спартакиады обучающихся образовательных организаций «За здоровую Республику Коми в XXI веке»: муниципальный этап Всероссийских соревнований по волейболу "Серебряный мяч", муниципальный этап соревнований по шахматам "Белая ладья", соревнования по настольному теннису в рамках городской Спартакиады среди обучающихся МОО, Зимний фестиваль ВФСК ГТО, Летний фестиваль среди учащихся МОО. Учащиеся приняли участие в муниципальном этапе Всеросийских спортивных соревнованиях школьников "Президенские состязания", акция "С днем рождения ГТО", посвященная возрождения Всероссийского комплекса ГТО, "Кросс нации", спортивный фестиваль "Семейная команда" с  общим охватом более 25 тыс. учащихся.</t>
  </si>
  <si>
    <t>ежемесячно до 5 числа следующего за отчетным</t>
  </si>
  <si>
    <t>до 20 числа месяца, следующего за отчетным кварталом</t>
  </si>
  <si>
    <t>eжеквартально до 10 числа месяца, следующего за отчетным кварталом</t>
  </si>
  <si>
    <t>ежемесячно</t>
  </si>
  <si>
    <t>ежеквартально</t>
  </si>
  <si>
    <t>2.3.</t>
  </si>
  <si>
    <t>2.4.</t>
  </si>
  <si>
    <t xml:space="preserve">Директор МБУ "Центр обеспечения финансово-хозяйственной деятельности Управления дошкольного образования администрации МО ГО "Сыктывкар" и подведомственных ему учреждений" Мурадян А.В.
</t>
  </si>
  <si>
    <t xml:space="preserve">Заместитель начальника Управления дошкольного образования администрации МО ГО "Сыктывкар" Боровкова Н.В.
</t>
  </si>
  <si>
    <t>Заместитель начальника отдела обеспечения комплексной безопасности Управления дошкольного образования администрации МО ГО "Сыктывкар" Ганов М.И.</t>
  </si>
  <si>
    <t>3 квартал 2024</t>
  </si>
  <si>
    <t xml:space="preserve">                                  ежеквартально до 8 числа месяца, следующего за отчетным кварталом
</t>
  </si>
  <si>
    <t>4 квартал 2024</t>
  </si>
  <si>
    <t xml:space="preserve">Начальник отдела финансово-экономической работы управления образования администрации МО ГО "Сыктывкар" Борисова С.В., Директор МКУ "Центр обеспечкения деятельности образовательных организаций"
</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</si>
  <si>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</si>
  <si>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 Заместители начальника управления образования администрации МО ГО "Сыктывкар" Котелина Н.Е., Дышев А.А.
</t>
  </si>
  <si>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
</t>
  </si>
  <si>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директор МУ ДПО "ЦРО" Гузь И.Н.
</t>
  </si>
  <si>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t>
  </si>
  <si>
    <t xml:space="preserve">Заместитель начальника управления образования администрации МО ГО "Сыктывкар" Куликова А.Р., директор МУ ДПО "ЦРО" Гузь И.Н.
</t>
  </si>
  <si>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главный бухгалтер управления образования администрации МО ГО "Сыктывкар" Комарова Л.А., Директор МКУ "ЦОД ОО" Бабешко М.И.
</t>
  </si>
  <si>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МКУ "ЦОД ОО" Бабешко М.И.
</t>
  </si>
  <si>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Начальник отдела воспитания, дополнительного образования и молодежной политики управления образования администрации МО ГО "Сыктывкар" Меньшикова Т.С.
</t>
  </si>
  <si>
    <t xml:space="preserve">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t>
  </si>
  <si>
    <t xml:space="preserve">Заместитель начальника Управления дошкольного образования администрации МО ГО "Сыктывкар" Боровкова Н.В., Заместитель начальника Управления образования администрации МО ГО "Сыктывкар" Куликова А.Р.
Директор МКУ "ЦОД ОО" Бабешко М.И.
</t>
  </si>
  <si>
    <t>9.1</t>
  </si>
  <si>
    <t>9.2</t>
  </si>
  <si>
    <t>13.5.</t>
  </si>
  <si>
    <t>13.6.</t>
  </si>
  <si>
    <t>13.7</t>
  </si>
  <si>
    <t>13.8</t>
  </si>
  <si>
    <t>13.9</t>
  </si>
  <si>
    <t>14.2.</t>
  </si>
  <si>
    <t>14.3.</t>
  </si>
  <si>
    <t>14.4.</t>
  </si>
  <si>
    <t>17.2.</t>
  </si>
  <si>
    <t>17.3.</t>
  </si>
  <si>
    <t>17.4.</t>
  </si>
  <si>
    <t>17.5.</t>
  </si>
  <si>
    <t>19.2</t>
  </si>
  <si>
    <t>19.3</t>
  </si>
  <si>
    <t>22.1.</t>
  </si>
  <si>
    <t>25.2</t>
  </si>
  <si>
    <t>28.1.</t>
  </si>
  <si>
    <t>29.1</t>
  </si>
  <si>
    <t>30.1.</t>
  </si>
  <si>
    <t>30.2.</t>
  </si>
  <si>
    <t>31.1.</t>
  </si>
  <si>
    <t>33.</t>
  </si>
  <si>
    <t>34.</t>
  </si>
  <si>
    <t>35.</t>
  </si>
  <si>
    <t>36.</t>
  </si>
  <si>
    <t>ВИ</t>
  </si>
  <si>
    <t xml:space="preserve">Начальник отдела общего образования управления образования администрации МО ГО "Сыктывкар" Порошкина О.В., начальник отдела финансово-экономической работы управления образования администрации МО ГО "Сыктывкар" Борисова С.В.
</t>
  </si>
  <si>
    <t xml:space="preserve">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Директор МКУ "Центр обеспечения деятельности образовательных организаций"
</t>
  </si>
  <si>
    <t xml:space="preserve">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Директор МКУ "Центр обеспечения деятельности образовательных организаций"
</t>
  </si>
  <si>
    <t xml:space="preserve">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t>
  </si>
  <si>
    <t>ежемесячно до 10 числа месяца, следующего за отчетным кварталом</t>
  </si>
  <si>
    <r>
      <rPr>
        <b/>
        <sz val="12"/>
        <color theme="1"/>
        <rFont val="Times New Roman"/>
        <family val="1"/>
        <charset val="204"/>
      </rPr>
      <t xml:space="preserve">Мероприятие 1.1.10.1. </t>
    </r>
    <r>
      <rPr>
        <sz val="12"/>
        <color theme="1"/>
        <rFont val="Times New Roman"/>
        <family val="1"/>
        <charset val="204"/>
      </rPr>
      <t xml:space="preserve">Реализация народных проектов в рамках реализации проекта "Народный бюджет" в Республике Коми
</t>
    </r>
  </si>
  <si>
    <r>
      <rPr>
        <b/>
        <sz val="12"/>
        <color theme="1"/>
        <rFont val="Times New Roman"/>
        <family val="1"/>
        <charset val="204"/>
      </rPr>
      <t>Контрольное событие 21.</t>
    </r>
    <r>
      <rPr>
        <sz val="12"/>
        <color theme="1"/>
        <rFont val="Times New Roman"/>
        <family val="1"/>
        <charset val="204"/>
      </rPr>
      <t xml:space="preserve"> Проведен мониторинг выполнения работ муниципальными дошкольными образовательными организациями по реализации народных проектов в сфере образования, прошедших отбор в рамках проекта "Народный бюджет"
</t>
    </r>
  </si>
  <si>
    <r>
      <rPr>
        <b/>
        <sz val="12"/>
        <color theme="1"/>
        <rFont val="Times New Roman"/>
        <family val="1"/>
        <charset val="204"/>
      </rPr>
      <t>Мероприятие 1.1.10.2.</t>
    </r>
    <r>
      <rPr>
        <sz val="12"/>
        <color theme="1"/>
        <rFont val="Times New Roman"/>
        <family val="1"/>
        <charset val="204"/>
      </rPr>
      <t xml:space="preserve"> Реализация инициативных проектов на территории МО ГО "Сыктывкар"
</t>
    </r>
  </si>
  <si>
    <r>
      <rPr>
        <b/>
        <sz val="12"/>
        <color theme="1"/>
        <rFont val="Times New Roman"/>
        <family val="1"/>
        <charset val="204"/>
      </rPr>
      <t>Контрольное событие 22.</t>
    </r>
    <r>
      <rPr>
        <sz val="12"/>
        <color theme="1"/>
        <rFont val="Times New Roman"/>
        <family val="1"/>
        <charset val="204"/>
      </rPr>
      <t xml:space="preserve"> Проведен мониторинг выполнения мероприятий муниципальными дошкольными образовательными организациями по реализации инициативных проектов на территории МО ГО "Сыктывкар" прошедших отбор
</t>
    </r>
  </si>
  <si>
    <r>
      <rPr>
        <b/>
        <sz val="12"/>
        <rFont val="Times New Roman"/>
        <family val="1"/>
        <charset val="204"/>
      </rPr>
      <t>Основное мероприятие 1.2.1.</t>
    </r>
    <r>
      <rPr>
        <sz val="12"/>
        <rFont val="Times New Roman"/>
        <family val="1"/>
        <charset val="204"/>
      </rPr>
      <t xml:space="preserve">  Развитие кадровых ресурсов муниципальной системы дошкольного образования</t>
    </r>
  </si>
  <si>
    <r>
      <rPr>
        <b/>
        <sz val="12"/>
        <rFont val="Times New Roman"/>
        <family val="1"/>
        <charset val="204"/>
      </rPr>
      <t>Основное мероприятие 1.1.1</t>
    </r>
    <r>
      <rPr>
        <sz val="12"/>
        <rFont val="Times New Roman"/>
        <family val="1"/>
        <charset val="204"/>
      </rPr>
      <t>. Обеспечение деятельности (оказание услуг) муниципальных учреждений (организаций)</t>
    </r>
  </si>
  <si>
    <r>
      <rPr>
        <b/>
        <sz val="12"/>
        <rFont val="Times New Roman"/>
        <family val="1"/>
        <charset val="204"/>
      </rPr>
      <t xml:space="preserve">Мероприятие 1.1.1.1. </t>
    </r>
    <r>
      <rPr>
        <sz val="12"/>
        <rFont val="Times New Roman"/>
        <family val="1"/>
        <charset val="204"/>
      </rPr>
      <t>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r>
  </si>
  <si>
    <r>
      <rPr>
        <b/>
        <sz val="12"/>
        <rFont val="Times New Roman"/>
        <family val="1"/>
        <charset val="204"/>
      </rPr>
      <t>Контрольное событие 1.</t>
    </r>
    <r>
      <rPr>
        <sz val="12"/>
        <rFont val="Times New Roman"/>
        <family val="1"/>
        <charset val="204"/>
      </rPr>
      <t xml:space="preserve"> Проведен мониторинг выполнения муниципального задания  муниципальными образовательными организациями
</t>
    </r>
  </si>
  <si>
    <r>
      <rPr>
        <b/>
        <sz val="12"/>
        <rFont val="Times New Roman"/>
        <family val="1"/>
        <charset val="204"/>
      </rPr>
      <t>Мероприятие 1.1.1.2.</t>
    </r>
    <r>
      <rPr>
        <sz val="12"/>
        <rFont val="Times New Roman"/>
        <family val="1"/>
        <charset val="204"/>
      </rPr>
      <t xml:space="preserve"> Оплата муниципальными образовательными организациями платежей по коммунальным услугам (ТКО)</t>
    </r>
  </si>
  <si>
    <r>
      <rPr>
        <b/>
        <sz val="12"/>
        <rFont val="Times New Roman"/>
        <family val="1"/>
        <charset val="204"/>
      </rPr>
      <t>Контрольное событие 2.</t>
    </r>
    <r>
      <rPr>
        <sz val="12"/>
        <rFont val="Times New Roman"/>
        <family val="1"/>
        <charset val="204"/>
      </rPr>
      <t xml:space="preserve"> Проведен мониторинг кредиторской задолженности по оплате муниципальными образовательными организациями расходов по коммунальным услугам (ТКО)
</t>
    </r>
  </si>
  <si>
    <r>
      <rPr>
        <b/>
        <sz val="12"/>
        <rFont val="Times New Roman"/>
        <family val="1"/>
        <charset val="204"/>
      </rPr>
      <t xml:space="preserve">Мероприятие 1.1.1.3. </t>
    </r>
    <r>
      <rPr>
        <sz val="12"/>
        <rFont val="Times New Roman"/>
        <family val="1"/>
        <charset val="204"/>
      </rPr>
      <t xml:space="preserve">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</si>
  <si>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r>
      <rPr>
        <b/>
        <sz val="12"/>
        <rFont val="Times New Roman"/>
        <family val="1"/>
        <charset val="204"/>
      </rPr>
      <t xml:space="preserve">Контрольное событие 3. </t>
    </r>
    <r>
      <rPr>
        <sz val="12"/>
        <rFont val="Times New Roman"/>
        <family val="1"/>
        <charset val="204"/>
      </rPr>
      <t xml:space="preserve">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</si>
  <si>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r>
      <rPr>
        <b/>
        <sz val="12"/>
        <rFont val="Times New Roman"/>
        <family val="1"/>
        <charset val="204"/>
      </rPr>
      <t>Основное мероприятие 1.1.2</t>
    </r>
    <r>
      <rPr>
        <sz val="12"/>
        <rFont val="Times New Roman"/>
        <family val="1"/>
        <charset val="204"/>
      </rPr>
      <t>.  Реализация муниципальными дошкольными организациями и муниципальными общеобразовательными организациями образовательных программ</t>
    </r>
  </si>
  <si>
    <r>
      <rPr>
        <b/>
        <sz val="12"/>
        <rFont val="Times New Roman"/>
        <family val="1"/>
        <charset val="204"/>
      </rPr>
      <t>Мероприятие 1.1.2.1</t>
    </r>
    <r>
      <rPr>
        <sz val="12"/>
        <rFont val="Times New Roman"/>
        <family val="1"/>
        <charset val="204"/>
      </rPr>
      <t>. Организация предоставления общедоступного бесплатного дошкольного образования в муниципальных дошкольных образовательных организациях</t>
    </r>
  </si>
  <si>
    <r>
      <rPr>
        <b/>
        <sz val="12"/>
        <rFont val="Times New Roman"/>
        <family val="1"/>
        <charset val="204"/>
      </rPr>
      <t xml:space="preserve">Контрольное событие 4. </t>
    </r>
    <r>
      <rPr>
        <sz val="12"/>
        <rFont val="Times New Roman"/>
        <family val="1"/>
        <charset val="204"/>
      </rPr>
      <t xml:space="preserve">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
</t>
    </r>
  </si>
  <si>
    <r>
      <rPr>
        <b/>
        <sz val="12"/>
        <rFont val="Times New Roman"/>
        <family val="1"/>
        <charset val="204"/>
      </rPr>
      <t>Мероприятие 1.1.2.2.</t>
    </r>
    <r>
      <rPr>
        <sz val="12"/>
        <rFont val="Times New Roman"/>
        <family val="1"/>
        <charset val="204"/>
      </rPr>
      <t xml:space="preserve">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t>
    </r>
  </si>
  <si>
    <r>
      <rPr>
        <b/>
        <sz val="12"/>
        <rFont val="Times New Roman"/>
        <family val="1"/>
        <charset val="204"/>
      </rPr>
      <t>Контрольное событие 5</t>
    </r>
    <r>
      <rPr>
        <sz val="12"/>
        <rFont val="Times New Roman"/>
        <family val="1"/>
        <charset val="204"/>
      </rPr>
      <t>. Мониторинг средней заработной платы педагогических работников муниципальных дошкольных образовательных организаций</t>
    </r>
  </si>
  <si>
    <r>
      <rPr>
        <b/>
        <sz val="12"/>
        <color theme="1"/>
        <rFont val="Times New Roman"/>
        <family val="1"/>
        <charset val="204"/>
      </rPr>
      <t xml:space="preserve">Мероприятие 1.1.2.3. </t>
    </r>
    <r>
      <rPr>
        <sz val="12"/>
        <color theme="1"/>
        <rFont val="Times New Roman"/>
        <family val="1"/>
        <charset val="204"/>
      </rPr>
      <t>Обеспечение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t>
    </r>
  </si>
  <si>
    <r>
      <rPr>
        <b/>
        <sz val="12"/>
        <rFont val="Times New Roman"/>
        <family val="1"/>
        <charset val="204"/>
      </rPr>
      <t>Контрольное событие 6.</t>
    </r>
    <r>
      <rPr>
        <sz val="12"/>
        <rFont val="Times New Roman"/>
        <family val="1"/>
        <charset val="204"/>
      </rPr>
      <t xml:space="preserve">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t>
    </r>
  </si>
  <si>
    <r>
      <rPr>
        <b/>
        <sz val="12"/>
        <rFont val="Times New Roman"/>
        <family val="1"/>
        <charset val="204"/>
      </rPr>
      <t>Мероприятие 1.1.2.4.</t>
    </r>
    <r>
      <rPr>
        <sz val="12"/>
        <rFont val="Times New Roman"/>
        <family val="1"/>
        <charset val="204"/>
      </rPr>
      <t xml:space="preserve"> Выполнение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r>
  </si>
  <si>
    <r>
      <rPr>
        <b/>
        <sz val="12"/>
        <rFont val="Times New Roman"/>
        <family val="1"/>
        <charset val="204"/>
      </rPr>
      <t xml:space="preserve">Контрольное событие 7. </t>
    </r>
    <r>
      <rPr>
        <sz val="12"/>
        <rFont val="Times New Roman"/>
        <family val="1"/>
        <charset val="204"/>
      </rPr>
      <t xml:space="preserve">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</si>
  <si>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r>
      <rPr>
        <b/>
        <sz val="12"/>
        <rFont val="Times New Roman"/>
        <family val="1"/>
        <charset val="204"/>
      </rPr>
      <t>Основное мероприятие 1.1.3</t>
    </r>
    <r>
      <rPr>
        <sz val="12"/>
        <rFont val="Times New Roman"/>
        <family val="1"/>
        <charset val="204"/>
      </rPr>
      <t>.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r>
  </si>
  <si>
    <r>
      <rPr>
        <b/>
        <sz val="12"/>
        <rFont val="Times New Roman"/>
        <family val="1"/>
        <charset val="204"/>
      </rPr>
      <t>Мероприятие 1.1.3.1.</t>
    </r>
    <r>
      <rPr>
        <sz val="12"/>
        <rFont val="Times New Roman"/>
        <family val="1"/>
        <charset val="204"/>
      </rPr>
      <t xml:space="preserve">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r>
  </si>
  <si>
    <r>
      <rPr>
        <b/>
        <sz val="12"/>
        <rFont val="Times New Roman"/>
        <family val="1"/>
        <charset val="204"/>
      </rPr>
      <t>Контрольное событие 8</t>
    </r>
    <r>
      <rPr>
        <sz val="12"/>
        <rFont val="Times New Roman"/>
        <family val="1"/>
        <charset val="204"/>
      </rPr>
      <t xml:space="preserve">. 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t>
    </r>
  </si>
  <si>
    <r>
      <rPr>
        <b/>
        <sz val="12"/>
        <rFont val="Times New Roman"/>
        <family val="1"/>
        <charset val="204"/>
      </rPr>
      <t>Контрольное событие 9.</t>
    </r>
    <r>
      <rPr>
        <sz val="12"/>
        <rFont val="Times New Roman"/>
        <family val="1"/>
        <charset val="204"/>
      </rPr>
      <t xml:space="preserve">  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r>
  </si>
  <si>
    <r>
      <rPr>
        <b/>
        <sz val="12"/>
        <rFont val="Times New Roman"/>
        <family val="1"/>
        <charset val="204"/>
      </rPr>
      <t>Мероприятие 1.1.3.2.</t>
    </r>
    <r>
      <rPr>
        <sz val="12"/>
        <rFont val="Times New Roman"/>
        <family val="1"/>
        <charset val="204"/>
      </rPr>
      <t xml:space="preserve">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r>
  </si>
  <si>
    <r>
      <rPr>
        <b/>
        <sz val="12"/>
        <rFont val="Times New Roman"/>
        <family val="1"/>
        <charset val="204"/>
      </rPr>
      <t>Контрольное событие 10.</t>
    </r>
    <r>
      <rPr>
        <sz val="12"/>
        <rFont val="Times New Roman"/>
        <family val="1"/>
        <charset val="204"/>
      </rPr>
      <t xml:space="preserve"> 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r>
  </si>
  <si>
    <r>
      <rPr>
        <b/>
        <sz val="12"/>
        <rFont val="Times New Roman"/>
        <family val="1"/>
        <charset val="204"/>
      </rPr>
      <t>Основное мероприятие 1.1.5</t>
    </r>
    <r>
      <rPr>
        <sz val="12"/>
        <rFont val="Times New Roman"/>
        <family val="1"/>
        <charset val="204"/>
      </rPr>
      <t xml:space="preserve">. Обеспечение доступности приоритетных объектов и образования в приорететных сферах жизнидеятельности инвалидов и других маломобильных групп населения </t>
    </r>
  </si>
  <si>
    <r>
      <rPr>
        <b/>
        <sz val="12"/>
        <rFont val="Times New Roman"/>
        <family val="1"/>
        <charset val="204"/>
      </rPr>
      <t>Мероприятие 1.1.5.1.</t>
    </r>
    <r>
      <rPr>
        <sz val="12"/>
        <rFont val="Times New Roman"/>
        <family val="1"/>
        <charset val="204"/>
      </rPr>
      <t xml:space="preserve">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</si>
  <si>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rPr>
        <b/>
        <sz val="12"/>
        <rFont val="Times New Roman"/>
        <family val="1"/>
        <charset val="204"/>
      </rPr>
      <t>Контрольное событие 11</t>
    </r>
    <r>
      <rPr>
        <sz val="12"/>
        <rFont val="Times New Roman"/>
        <family val="1"/>
        <charset val="204"/>
      </rPr>
      <t>. 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</si>
  <si>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t xml:space="preserve">Основное мероприятие 1.1.6. </t>
    </r>
    <r>
      <rPr>
        <sz val="12"/>
        <rFont val="Times New Roman"/>
        <family val="1"/>
        <charset val="204"/>
      </rPr>
      <t>Создание условий для функционирования муниципальных учреждений (организаций)</t>
    </r>
  </si>
  <si>
    <r>
      <t xml:space="preserve">Мероприятие 1.1.6.1. </t>
    </r>
    <r>
      <rPr>
        <sz val="12"/>
        <rFont val="Times New Roman"/>
        <family val="1"/>
        <charset val="204"/>
      </rPr>
      <t>Выполнение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</si>
  <si>
    <r>
      <t xml:space="preserve">Контрольное событие 12. </t>
    </r>
    <r>
      <rPr>
        <sz val="12"/>
        <rFont val="Times New Roman"/>
        <family val="1"/>
        <charset val="204"/>
      </rPr>
      <t>Проведен мониторинг выполнения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r>
      <rPr>
        <b/>
        <sz val="12"/>
        <rFont val="Times New Roman"/>
        <family val="1"/>
        <charset val="204"/>
      </rPr>
      <t xml:space="preserve">
</t>
    </r>
  </si>
  <si>
    <r>
      <rPr>
        <b/>
        <sz val="12"/>
        <rFont val="Times New Roman"/>
        <family val="1"/>
        <charset val="204"/>
      </rPr>
      <t xml:space="preserve">Мероприятие 1.1.6.2. </t>
    </r>
    <r>
      <rPr>
        <sz val="12"/>
        <rFont val="Times New Roman"/>
        <family val="1"/>
        <charset val="204"/>
      </rPr>
      <t xml:space="preserve">Проведение мероприятий по обеспечению комплексной безопасности муниципальными дошкольными образовательными организациями
</t>
    </r>
  </si>
  <si>
    <r>
      <rPr>
        <b/>
        <sz val="12"/>
        <rFont val="Times New Roman"/>
        <family val="1"/>
        <charset val="204"/>
      </rPr>
      <t>Контрольное событие 13.</t>
    </r>
    <r>
      <rPr>
        <sz val="12"/>
        <rFont val="Times New Roman"/>
        <family val="1"/>
        <charset val="204"/>
      </rPr>
      <t xml:space="preserve"> Проведен мониторинг выполнения работ муниципальными дошкольными образовательными организациями по обеспечению антитеррористической защищенности       </t>
    </r>
  </si>
  <si>
    <r>
      <rPr>
        <b/>
        <sz val="12"/>
        <rFont val="Times New Roman"/>
        <family val="1"/>
        <charset val="204"/>
      </rPr>
      <t xml:space="preserve">Контрольное событие 14. </t>
    </r>
    <r>
      <rPr>
        <sz val="12"/>
        <rFont val="Times New Roman"/>
        <family val="1"/>
        <charset val="204"/>
      </rPr>
      <t>Проведен мониторинг выполнения работ муниципальными дошкольными образовательными организациями по обеспечению пожарной безопасности</t>
    </r>
  </si>
  <si>
    <r>
      <rPr>
        <b/>
        <sz val="12"/>
        <rFont val="Times New Roman"/>
        <family val="1"/>
        <charset val="204"/>
      </rPr>
      <t xml:space="preserve">Контрольное событие 15. </t>
    </r>
    <r>
      <rPr>
        <sz val="12"/>
        <rFont val="Times New Roman"/>
        <family val="1"/>
        <charset val="204"/>
      </rPr>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r>
  </si>
  <si>
    <r>
      <rPr>
        <b/>
        <sz val="12"/>
        <rFont val="Times New Roman"/>
        <family val="1"/>
        <charset val="204"/>
      </rPr>
      <t xml:space="preserve">Мероприятие 1.1.6.6. </t>
    </r>
    <r>
      <rPr>
        <sz val="12"/>
        <rFont val="Times New Roman"/>
        <family val="1"/>
        <charset val="204"/>
      </rPr>
      <t xml:space="preserve">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</si>
  <si>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2"/>
        <rFont val="Times New Roman"/>
        <family val="1"/>
        <charset val="204"/>
      </rPr>
      <t xml:space="preserve">Контрольное событие 16. </t>
    </r>
    <r>
      <rPr>
        <sz val="12"/>
        <rFont val="Times New Roman"/>
        <family val="1"/>
        <charset val="204"/>
      </rPr>
      <t xml:space="preserve">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</si>
  <si>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2"/>
        <rFont val="Times New Roman"/>
        <family val="1"/>
        <charset val="204"/>
      </rPr>
      <t>Основное мероприятие 1.1.7.</t>
    </r>
    <r>
      <rPr>
        <sz val="12"/>
        <rFont val="Times New Roman"/>
        <family val="1"/>
        <charset val="204"/>
      </rPr>
      <t xml:space="preserve">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</si>
  <si>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2"/>
        <rFont val="Times New Roman"/>
        <family val="1"/>
        <charset val="204"/>
      </rPr>
      <t>Мероприятие 1.1.7.1.</t>
    </r>
    <r>
      <rPr>
        <sz val="12"/>
        <rFont val="Times New Roman"/>
        <family val="1"/>
        <charset val="204"/>
      </rPr>
      <t xml:space="preserve">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</si>
  <si>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2"/>
        <rFont val="Times New Roman"/>
        <family val="1"/>
        <charset val="204"/>
      </rPr>
      <t>Контрольное событие 17.</t>
    </r>
    <r>
      <rPr>
        <sz val="12"/>
        <rFont val="Times New Roman"/>
        <family val="1"/>
        <charset val="204"/>
      </rPr>
      <t xml:space="preserve"> 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</si>
  <si>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2"/>
        <rFont val="Times New Roman"/>
        <family val="1"/>
        <charset val="204"/>
      </rPr>
      <t xml:space="preserve">Основное мероприятие 1.1.8. </t>
    </r>
    <r>
      <rPr>
        <sz val="12"/>
        <rFont val="Times New Roman"/>
        <family val="1"/>
        <charset val="204"/>
      </rPr>
      <t xml:space="preserve"> Реализация отдельных мероприятий регионального проекта "Поддержка семей, имеющих детей"</t>
    </r>
  </si>
  <si>
    <r>
      <rPr>
        <b/>
        <sz val="12"/>
        <rFont val="Times New Roman"/>
        <family val="1"/>
        <charset val="204"/>
      </rPr>
      <t>Мероприятие 1.1.8.1.</t>
    </r>
    <r>
      <rPr>
        <sz val="12"/>
        <rFont val="Times New Roman"/>
        <family val="1"/>
        <charset val="204"/>
      </rPr>
      <t xml:space="preserve"> Оказание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r>
  </si>
  <si>
    <r>
      <rPr>
        <b/>
        <sz val="12"/>
        <rFont val="Times New Roman"/>
        <family val="1"/>
        <charset val="204"/>
      </rPr>
      <t xml:space="preserve">Контрольное событие 18. </t>
    </r>
    <r>
      <rPr>
        <sz val="12"/>
        <rFont val="Times New Roman"/>
        <family val="1"/>
        <charset val="204"/>
      </rPr>
      <t xml:space="preserve">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
</t>
    </r>
  </si>
  <si>
    <r>
      <rPr>
        <b/>
        <sz val="12"/>
        <rFont val="Times New Roman"/>
        <family val="1"/>
        <charset val="204"/>
      </rPr>
      <t xml:space="preserve">Основное мероприятие 1.1.9. </t>
    </r>
    <r>
      <rPr>
        <sz val="12"/>
        <rFont val="Times New Roman"/>
        <family val="1"/>
        <charset val="204"/>
      </rPr>
      <t xml:space="preserve">Финансовая поддержка юридических лиц и индивидуальных предпринимателей, реализующих основные образовательные программы дошкольного образования и (или) присмотр и уход за детьми
</t>
    </r>
  </si>
  <si>
    <r>
      <t xml:space="preserve">Мероприятие 1.1.9.1. </t>
    </r>
    <r>
      <rPr>
        <sz val="12"/>
        <rFont val="Times New Roman"/>
        <family val="1"/>
        <charset val="204"/>
      </rPr>
      <t xml:space="preserve">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r>
      <rPr>
        <b/>
        <sz val="12"/>
        <rFont val="Times New Roman"/>
        <family val="1"/>
        <charset val="204"/>
      </rPr>
      <t xml:space="preserve">
</t>
    </r>
  </si>
  <si>
    <r>
      <t>Контрольное событие 19.</t>
    </r>
    <r>
      <rPr>
        <sz val="12"/>
        <rFont val="Times New Roman"/>
        <family val="1"/>
        <charset val="204"/>
      </rPr>
      <t xml:space="preserve"> Проведена экспертиза заявок, полученных от претендентов на получение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</si>
  <si>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2"/>
        <rFont val="Times New Roman"/>
        <family val="1"/>
        <charset val="204"/>
      </rPr>
      <t xml:space="preserve">Контрольное событие 20. </t>
    </r>
    <r>
      <rPr>
        <sz val="12"/>
        <rFont val="Times New Roman"/>
        <family val="1"/>
        <charset val="204"/>
      </rPr>
      <t xml:space="preserve">Заключено соглашение на 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</si>
  <si>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2"/>
        <rFont val="Times New Roman"/>
        <family val="1"/>
        <charset val="204"/>
      </rPr>
      <t xml:space="preserve">Основное мероприятие 1.1.10. </t>
    </r>
    <r>
      <rPr>
        <sz val="12"/>
        <rFont val="Times New Roman"/>
        <family val="1"/>
        <charset val="204"/>
      </rPr>
      <t xml:space="preserve">Реализация инициативных проектов в сфере образования
</t>
    </r>
  </si>
  <si>
    <r>
      <rPr>
        <b/>
        <sz val="12"/>
        <rFont val="Times New Roman"/>
        <family val="1"/>
        <charset val="204"/>
      </rPr>
      <t xml:space="preserve">Мероприятие 1.2.1.1. </t>
    </r>
    <r>
      <rPr>
        <sz val="12"/>
        <rFont val="Times New Roman"/>
        <family val="1"/>
        <charset val="204"/>
      </rPr>
      <t xml:space="preserve">Организация методического сопровождения деятельности муниципальных дошкольных образовательных организаций
</t>
    </r>
  </si>
  <si>
    <r>
      <rPr>
        <b/>
        <sz val="12"/>
        <rFont val="Times New Roman"/>
        <family val="1"/>
        <charset val="204"/>
      </rPr>
      <t xml:space="preserve">Контрольное событие 23. </t>
    </r>
    <r>
      <rPr>
        <sz val="12"/>
        <rFont val="Times New Roman"/>
        <family val="1"/>
        <charset val="204"/>
      </rPr>
      <t xml:space="preserve">Проведен анализ результатов деятельности базовых дошкольных образовательных организаций и городских методических объединений
</t>
    </r>
  </si>
  <si>
    <r>
      <rPr>
        <b/>
        <sz val="12"/>
        <rFont val="Times New Roman"/>
        <family val="1"/>
        <charset val="204"/>
      </rPr>
      <t>Мероприятие 1.2.1.2.</t>
    </r>
    <r>
      <rPr>
        <sz val="12"/>
        <rFont val="Times New Roman"/>
        <family val="1"/>
        <charset val="204"/>
      </rPr>
      <t xml:space="preserve"> Организация и проведение муниципальных конкурсов профессионального мастерства</t>
    </r>
  </si>
  <si>
    <r>
      <rPr>
        <b/>
        <sz val="12"/>
        <rFont val="Times New Roman"/>
        <family val="1"/>
        <charset val="204"/>
      </rPr>
      <t xml:space="preserve">Контрольное событие 24. </t>
    </r>
    <r>
      <rPr>
        <sz val="12"/>
        <rFont val="Times New Roman"/>
        <family val="1"/>
        <charset val="204"/>
      </rPr>
      <t xml:space="preserve">Проведен мониторинг участия педагогических работников в муниципальных конкурсах профессионального мастерства
</t>
    </r>
  </si>
  <si>
    <r>
      <rPr>
        <b/>
        <sz val="12"/>
        <rFont val="Times New Roman"/>
        <family val="1"/>
        <charset val="204"/>
      </rPr>
      <t xml:space="preserve">Основное мероприятие 1.2.2. </t>
    </r>
    <r>
      <rPr>
        <sz val="12"/>
        <rFont val="Times New Roman"/>
        <family val="1"/>
        <charset val="204"/>
      </rPr>
      <t>Развитие инновационного опыта работы муниципальных дошкольных образовательных организаций</t>
    </r>
  </si>
  <si>
    <r>
      <t xml:space="preserve">Мероприятие 1.2.2.1. </t>
    </r>
    <r>
      <rPr>
        <sz val="12"/>
        <rFont val="Times New Roman"/>
        <family val="1"/>
        <charset val="204"/>
      </rPr>
      <t xml:space="preserve">Организация и проведение муниципальных мероприятий по выявлению, распространению и поддержке инновационного опыта
</t>
    </r>
  </si>
  <si>
    <r>
      <rPr>
        <b/>
        <sz val="12"/>
        <rFont val="Times New Roman"/>
        <family val="1"/>
        <charset val="204"/>
      </rPr>
      <t xml:space="preserve">Контрольное событие 25. </t>
    </r>
    <r>
      <rPr>
        <sz val="12"/>
        <rFont val="Times New Roman"/>
        <family val="1"/>
        <charset val="204"/>
      </rPr>
      <t xml:space="preserve">Осуществлен анализ результатов проведения муниципальных мероприятий по выявлению, распространению и поддержке инновационного опыта
</t>
    </r>
  </si>
  <si>
    <r>
      <rPr>
        <b/>
        <sz val="12"/>
        <rFont val="Times New Roman"/>
        <family val="1"/>
        <charset val="204"/>
      </rPr>
      <t xml:space="preserve">Мероприятие 1.2.2.2. </t>
    </r>
    <r>
      <rPr>
        <sz val="12"/>
        <rFont val="Times New Roman"/>
        <family val="1"/>
        <charset val="204"/>
      </rPr>
      <t>Содействие участию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r>
  </si>
  <si>
    <r>
      <rPr>
        <b/>
        <sz val="12"/>
        <rFont val="Times New Roman"/>
        <family val="1"/>
        <charset val="204"/>
      </rPr>
      <t>Контрольное событие 26.</t>
    </r>
    <r>
      <rPr>
        <sz val="12"/>
        <rFont val="Times New Roman"/>
        <family val="1"/>
        <charset val="204"/>
      </rPr>
      <t xml:space="preserve"> Проведен мониторинг участия руководящих и педагогических работников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
</t>
    </r>
  </si>
  <si>
    <r>
      <rPr>
        <b/>
        <sz val="12"/>
        <rFont val="Times New Roman"/>
        <family val="1"/>
        <charset val="204"/>
      </rPr>
      <t>Основное мероприятие 1.2.3.</t>
    </r>
    <r>
      <rPr>
        <sz val="12"/>
        <rFont val="Times New Roman"/>
        <family val="1"/>
        <charset val="204"/>
      </rPr>
      <t xml:space="preserve"> Развитие системы поддержки талантливых детей</t>
    </r>
  </si>
  <si>
    <r>
      <t xml:space="preserve">Мероприятие 1.2.3.1. </t>
    </r>
    <r>
      <rPr>
        <sz val="12"/>
        <rFont val="Times New Roman"/>
        <family val="1"/>
        <charset val="204"/>
      </rPr>
      <t xml:space="preserve">Проведение муниципальных мероприятий для детей по различным направлениям
</t>
    </r>
  </si>
  <si>
    <r>
      <t xml:space="preserve">Контрольное событие 27. </t>
    </r>
    <r>
      <rPr>
        <sz val="12"/>
        <rFont val="Times New Roman"/>
        <family val="1"/>
        <charset val="204"/>
      </rPr>
      <t xml:space="preserve">Проведен мониторинг участия детей в муниципальных мероприятиях по различным направлениям
</t>
    </r>
  </si>
  <si>
    <r>
      <rPr>
        <b/>
        <sz val="12"/>
        <rFont val="Times New Roman"/>
        <family val="1"/>
        <charset val="204"/>
      </rPr>
      <t>Мероприятие 1.2.3.2.</t>
    </r>
    <r>
      <rPr>
        <sz val="12"/>
        <rFont val="Times New Roman"/>
        <family val="1"/>
        <charset val="204"/>
      </rPr>
      <t xml:space="preserve"> Организация предоставления дополнительного образования для детей дошкольного возраста в муниципальных дошкольных образовательных организациях
</t>
    </r>
  </si>
  <si>
    <r>
      <rPr>
        <b/>
        <sz val="12"/>
        <rFont val="Times New Roman"/>
        <family val="1"/>
        <charset val="204"/>
      </rPr>
      <t xml:space="preserve">Контрольное событие 28. </t>
    </r>
    <r>
      <rPr>
        <sz val="12"/>
        <rFont val="Times New Roman"/>
        <family val="1"/>
        <charset val="204"/>
      </rPr>
      <t xml:space="preserve">Проведен мониторинг предоставления дополнительного образования в муниципальных дошкольных образовательных организациях
</t>
    </r>
  </si>
  <si>
    <r>
      <rPr>
        <b/>
        <sz val="12"/>
        <rFont val="Times New Roman"/>
        <family val="1"/>
        <charset val="204"/>
      </rPr>
      <t>Основное мероприятие 2.1.1.</t>
    </r>
    <r>
      <rPr>
        <sz val="12"/>
        <rFont val="Times New Roman"/>
        <family val="1"/>
        <charset val="204"/>
      </rPr>
      <t xml:space="preserve">  Реализация муниципальными дошкольными организациями и муниципальными общеобразовательными организациями образовательных программ</t>
    </r>
  </si>
  <si>
    <r>
      <rPr>
        <b/>
        <sz val="12"/>
        <rFont val="Times New Roman"/>
        <family val="1"/>
        <charset val="204"/>
      </rPr>
      <t xml:space="preserve">Мероприятие 2.1.1.1. </t>
    </r>
    <r>
      <rPr>
        <sz val="12"/>
        <rFont val="Times New Roman"/>
        <family val="1"/>
        <charset val="204"/>
      </rPr>
      <t>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</si>
  <si>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t xml:space="preserve">Контрольное событие 29. </t>
    </r>
    <r>
      <rPr>
        <sz val="12"/>
        <rFont val="Times New Roman"/>
        <family val="1"/>
        <charset val="204"/>
      </rPr>
      <t>Приемка вневедомственной комиссией 37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r>
    <r>
      <rPr>
        <b/>
        <sz val="12"/>
        <rFont val="Times New Roman"/>
        <family val="1"/>
        <charset val="204"/>
      </rPr>
      <t xml:space="preserve">
</t>
    </r>
  </si>
  <si>
    <r>
      <rPr>
        <b/>
        <sz val="12"/>
        <rFont val="Times New Roman"/>
        <family val="1"/>
        <charset val="204"/>
      </rPr>
      <t>Мероприятие 2.1.1.2.</t>
    </r>
    <r>
      <rPr>
        <sz val="12"/>
        <rFont val="Times New Roman"/>
        <family val="1"/>
        <charset val="204"/>
      </rPr>
      <t xml:space="preserve"> Обеспечение выполнения муниципальными общеобразовательными организациями муниципальных заданий по реализации программ начального общего, основного общего и среднего общего образования</t>
    </r>
  </si>
  <si>
    <r>
      <t xml:space="preserve">Контрольное событие 30. </t>
    </r>
    <r>
      <rPr>
        <sz val="12"/>
        <rFont val="Times New Roman"/>
        <family val="1"/>
        <charset val="204"/>
      </rPr>
      <t xml:space="preserve">Выполнено муниципальное задание 37 муниципальными общеобразовательными организациями (отчет о выполнение муниципальных заданий) </t>
    </r>
  </si>
  <si>
    <r>
      <rPr>
        <b/>
        <sz val="12"/>
        <rFont val="Times New Roman"/>
        <family val="1"/>
        <charset val="204"/>
      </rPr>
      <t>Мероприятие 2.1.1.3.</t>
    </r>
    <r>
      <rPr>
        <sz val="12"/>
        <rFont val="Times New Roman"/>
        <family val="1"/>
        <charset val="204"/>
      </rPr>
      <t xml:space="preserve"> Оснащение муниципальных образовательных организаций учебниками, учебными пособиями, учебно-методическими материалами, средствами обучения и воспитания в соответствии с требованиями федеральных государственных образовательных стандартов</t>
    </r>
  </si>
  <si>
    <r>
      <rPr>
        <b/>
        <sz val="12"/>
        <rFont val="Times New Roman"/>
        <family val="1"/>
        <charset val="204"/>
      </rPr>
      <t xml:space="preserve">Контрольное событие 31. </t>
    </r>
    <r>
      <rPr>
        <sz val="12"/>
        <rFont val="Times New Roman"/>
        <family val="1"/>
        <charset val="204"/>
      </rPr>
      <t>Закуплены учебники и учебные пособия (Акты проверки готовности общеобразовательных организаций к новому учебному году и работе в зимних условиях)</t>
    </r>
  </si>
  <si>
    <r>
      <rPr>
        <b/>
        <sz val="12"/>
        <rFont val="Times New Roman"/>
        <family val="1"/>
        <charset val="204"/>
      </rPr>
      <t>Мероприятие 2.1.1.4.</t>
    </r>
    <r>
      <rPr>
        <sz val="12"/>
        <rFont val="Times New Roman"/>
        <family val="1"/>
        <charset val="204"/>
      </rPr>
      <t xml:space="preserve"> Комплекс мероприятий по плановому введению федеральных государственных образовательных стандартов, повышение квалификации педагогов, организация методического сопровождения планового перехода и работы по федеральным государственным образовательным стандартам на муниципальном уровне</t>
    </r>
  </si>
  <si>
    <r>
      <rPr>
        <b/>
        <sz val="12"/>
        <rFont val="Times New Roman"/>
        <family val="1"/>
        <charset val="204"/>
      </rPr>
      <t>Контрольное событие 32.</t>
    </r>
    <r>
      <rPr>
        <sz val="12"/>
        <rFont val="Times New Roman"/>
        <family val="1"/>
        <charset val="204"/>
      </rPr>
      <t xml:space="preserve"> Переход на федеральные государственные образовательные стандарты на уровне начального общего, основного общего и среднего общего образования (Информация)</t>
    </r>
  </si>
  <si>
    <r>
      <rPr>
        <b/>
        <sz val="12"/>
        <rFont val="Times New Roman"/>
        <family val="1"/>
        <charset val="204"/>
      </rPr>
      <t>Мероприятие 2.1.1.5.</t>
    </r>
    <r>
      <rPr>
        <sz val="12"/>
        <rFont val="Times New Roman"/>
        <family val="1"/>
        <charset val="204"/>
      </rPr>
      <t xml:space="preserve"> Организация изучения в муниципальных образовательных организациях коми языка как родного и учебных предметов этнокультурной направленности, связанных с изучением государственного коми языка, истории, литературы, культуры коми народа</t>
    </r>
  </si>
  <si>
    <r>
      <rPr>
        <b/>
        <sz val="12"/>
        <rFont val="Times New Roman"/>
        <family val="1"/>
        <charset val="204"/>
      </rPr>
      <t>Контрольное событие 33.</t>
    </r>
    <r>
      <rPr>
        <sz val="12"/>
        <rFont val="Times New Roman"/>
        <family val="1"/>
        <charset val="204"/>
      </rPr>
      <t xml:space="preserve"> Проведен мониторинг реального функционирования коми языка в муниципальных образовательных организациях (информация)</t>
    </r>
  </si>
  <si>
    <r>
      <rPr>
        <b/>
        <sz val="12"/>
        <rFont val="Times New Roman"/>
        <family val="1"/>
        <charset val="204"/>
      </rPr>
      <t>Мероприятие 2.1.1.6.</t>
    </r>
    <r>
      <rPr>
        <sz val="12"/>
        <rFont val="Times New Roman"/>
        <family val="1"/>
        <charset val="204"/>
      </rPr>
      <t xml:space="preserve"> Обеспечение повышения квалификации и профессиональной подготовки педагогических работников не реже 1 раза в три года</t>
    </r>
  </si>
  <si>
    <r>
      <rPr>
        <b/>
        <sz val="12"/>
        <rFont val="Times New Roman"/>
        <family val="1"/>
        <charset val="204"/>
      </rPr>
      <t>Контрольное событие 34.</t>
    </r>
    <r>
      <rPr>
        <sz val="12"/>
        <rFont val="Times New Roman"/>
        <family val="1"/>
        <charset val="204"/>
      </rPr>
      <t xml:space="preserve"> Обеспечено 100% повышение квалификации педагогических работников, работающих по федеральным государственным образовательным стандартам</t>
    </r>
  </si>
  <si>
    <r>
      <rPr>
        <b/>
        <sz val="12"/>
        <color theme="1"/>
        <rFont val="Times New Roman"/>
        <family val="1"/>
        <charset val="204"/>
      </rPr>
      <t xml:space="preserve">Мероприятие 2.1.1.7. </t>
    </r>
    <r>
      <rPr>
        <sz val="12"/>
        <color theme="1"/>
        <rFont val="Times New Roman"/>
        <family val="1"/>
        <charset val="204"/>
      </rPr>
      <t xml:space="preserve">Обеспечение соответствия средней заработной платы педагогических работников муниципальных общеобразовательных организаций установленному целевому показателю заработной платы в общеобразовательных организациях
</t>
    </r>
  </si>
  <si>
    <r>
      <rPr>
        <b/>
        <sz val="12"/>
        <color theme="1"/>
        <rFont val="Times New Roman"/>
        <family val="1"/>
        <charset val="204"/>
      </rPr>
      <t>Контрольное событие 35.</t>
    </r>
    <r>
      <rPr>
        <sz val="12"/>
        <color theme="1"/>
        <rFont val="Times New Roman"/>
        <family val="1"/>
        <charset val="204"/>
      </rPr>
      <t xml:space="preserve"> Мониторинг средней заработной платы педагогических работников муниципальных общеобразовательных организаций
</t>
    </r>
  </si>
  <si>
    <r>
      <rPr>
        <b/>
        <sz val="12"/>
        <color theme="1"/>
        <rFont val="Times New Roman"/>
        <family val="1"/>
        <charset val="204"/>
      </rPr>
      <t xml:space="preserve">Мероприятие 2.1.1.8. </t>
    </r>
    <r>
      <rPr>
        <sz val="12"/>
        <color theme="1"/>
        <rFont val="Times New Roman"/>
        <family val="1"/>
        <charset val="204"/>
      </rPr>
      <t xml:space="preserve">Сохранение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t>
    </r>
  </si>
  <si>
    <r>
      <rPr>
        <b/>
        <sz val="12"/>
        <color theme="1"/>
        <rFont val="Times New Roman"/>
        <family val="1"/>
        <charset val="204"/>
      </rPr>
      <t xml:space="preserve">Контрольное событие 36. </t>
    </r>
    <r>
      <rPr>
        <sz val="12"/>
        <color theme="1"/>
        <rFont val="Times New Roman"/>
        <family val="1"/>
        <charset val="204"/>
      </rPr>
      <t xml:space="preserve">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t>
    </r>
  </si>
  <si>
    <r>
      <rPr>
        <b/>
        <sz val="12"/>
        <color theme="1"/>
        <rFont val="Times New Roman"/>
        <family val="1"/>
        <charset val="204"/>
      </rPr>
      <t>Мероприятие 2.1.1.9.</t>
    </r>
    <r>
      <rPr>
        <sz val="12"/>
        <color theme="1"/>
        <rFont val="Times New Roman"/>
        <family val="1"/>
        <charset val="204"/>
      </rPr>
      <t xml:space="preserve"> Исполнение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</si>
  <si>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r>
      <rPr>
        <b/>
        <sz val="12"/>
        <rFont val="Times New Roman"/>
        <family val="1"/>
        <charset val="204"/>
      </rPr>
      <t xml:space="preserve">Основное мероприятие 2.1.2. </t>
    </r>
    <r>
      <rPr>
        <sz val="12"/>
        <rFont val="Times New Roman"/>
        <family val="1"/>
        <charset val="204"/>
      </rPr>
      <t xml:space="preserve">  Обеспечение деятельности (оказание услуг) муниципальных учреждений (организаций)</t>
    </r>
  </si>
  <si>
    <r>
      <rPr>
        <b/>
        <sz val="12"/>
        <rFont val="Times New Roman"/>
        <family val="1"/>
        <charset val="204"/>
      </rPr>
      <t>Мероприятие 2.1.2.1.</t>
    </r>
    <r>
      <rPr>
        <sz val="12"/>
        <rFont val="Times New Roman"/>
        <family val="1"/>
        <charset val="204"/>
      </rPr>
      <t xml:space="preserve"> 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</si>
  <si>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rPr>
        <b/>
        <sz val="12"/>
        <rFont val="Times New Roman"/>
        <family val="1"/>
        <charset val="204"/>
      </rPr>
      <t>Контрольное событие 38.</t>
    </r>
    <r>
      <rPr>
        <sz val="12"/>
        <rFont val="Times New Roman"/>
        <family val="1"/>
        <charset val="204"/>
      </rPr>
      <t xml:space="preserve"> Вневедомственной комиссией принято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</si>
  <si>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2"/>
        <rFont val="Times New Roman"/>
        <family val="1"/>
        <charset val="204"/>
      </rPr>
      <t>Мероприятие 2.1.2.2.</t>
    </r>
    <r>
      <rPr>
        <sz val="12"/>
        <rFont val="Times New Roman"/>
        <family val="1"/>
        <charset val="204"/>
      </rPr>
      <t xml:space="preserve"> Организация предоставления дополнительного образования детей в муниципальных организациях дополнительного образования детей</t>
    </r>
  </si>
  <si>
    <r>
      <rPr>
        <b/>
        <sz val="12"/>
        <color theme="1"/>
        <rFont val="Times New Roman"/>
        <family val="1"/>
        <charset val="204"/>
      </rPr>
      <t xml:space="preserve">Контрольное событие 39. </t>
    </r>
    <r>
      <rPr>
        <sz val="12"/>
        <color theme="1"/>
        <rFont val="Times New Roman"/>
        <family val="1"/>
        <charset val="204"/>
      </rPr>
      <t xml:space="preserve">Вневедомственной комиссией принято 8 образовательных организаций к новому учебному году (Приказ по итогам готовности ОО к новому учебному году и работе в зимних условиях)
</t>
    </r>
  </si>
  <si>
    <r>
      <rPr>
        <b/>
        <sz val="12"/>
        <color theme="1"/>
        <rFont val="Times New Roman"/>
        <family val="1"/>
        <charset val="204"/>
      </rPr>
      <t>Контрольное событие 41.</t>
    </r>
    <r>
      <rPr>
        <sz val="12"/>
        <color theme="1"/>
        <rFont val="Times New Roman"/>
        <family val="1"/>
        <charset val="204"/>
      </rPr>
      <t xml:space="preserve"> Обеспечено функционирование муниципальных организаций дополнительного образования (отчет о выполнении муниципальног социального заказа)</t>
    </r>
  </si>
  <si>
    <r>
      <rPr>
        <b/>
        <sz val="12"/>
        <rFont val="Times New Roman"/>
        <family val="1"/>
        <charset val="204"/>
      </rPr>
      <t xml:space="preserve">Мероприятие 2.1.2.3. </t>
    </r>
    <r>
      <rPr>
        <sz val="12"/>
        <rFont val="Times New Roman"/>
        <family val="1"/>
        <charset val="204"/>
      </rPr>
      <t xml:space="preserve">Оплата муниципальными учреждениями расходов по коммунальным услугам
</t>
    </r>
  </si>
  <si>
    <r>
      <rPr>
        <b/>
        <sz val="12"/>
        <rFont val="Times New Roman"/>
        <family val="1"/>
        <charset val="204"/>
      </rPr>
      <t xml:space="preserve">Контрольное событие 40. </t>
    </r>
    <r>
      <rPr>
        <sz val="12"/>
        <rFont val="Times New Roman"/>
        <family val="1"/>
        <charset val="204"/>
      </rPr>
      <t xml:space="preserve">Своевременно выполнены условия действующих договоров по обращению с твердыми коммунальными отходами
</t>
    </r>
  </si>
  <si>
    <r>
      <rPr>
        <b/>
        <sz val="12"/>
        <rFont val="Times New Roman"/>
        <family val="1"/>
        <charset val="204"/>
      </rPr>
      <t xml:space="preserve">Мероприятие 2.1.2.4. </t>
    </r>
    <r>
      <rPr>
        <sz val="12"/>
        <rFont val="Times New Roman"/>
        <family val="1"/>
        <charset val="204"/>
      </rPr>
      <t xml:space="preserve">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r>
  </si>
  <si>
    <r>
      <rPr>
        <b/>
        <sz val="12"/>
        <rFont val="Times New Roman"/>
        <family val="1"/>
        <charset val="204"/>
      </rPr>
      <t>Мероприятие 2.1.3.1.</t>
    </r>
    <r>
      <rPr>
        <sz val="12"/>
        <rFont val="Times New Roman"/>
        <family val="1"/>
        <charset val="204"/>
      </rPr>
      <t xml:space="preserve"> Выполнение работ по обеспечению доступности объектов в приоритетных сферах жизнедеятельности инвалидов и других маломобильных групп населения</t>
    </r>
  </si>
  <si>
    <r>
      <rPr>
        <b/>
        <sz val="12"/>
        <rFont val="Times New Roman"/>
        <family val="1"/>
        <charset val="204"/>
      </rPr>
      <t>Контрольное событие 42.</t>
    </r>
    <r>
      <rPr>
        <sz val="12"/>
        <rFont val="Times New Roman"/>
        <family val="1"/>
        <charset val="204"/>
      </rPr>
      <t xml:space="preserve"> Проведены работы по обустройству пандусов и входных групп в муниципальных общеобразовательных организациях (информация о выполненных работах)</t>
    </r>
  </si>
  <si>
    <r>
      <rPr>
        <b/>
        <sz val="12"/>
        <rFont val="Times New Roman"/>
        <family val="1"/>
        <charset val="204"/>
      </rPr>
      <t xml:space="preserve">Основное мероприятие 2.1.4. </t>
    </r>
    <r>
      <rPr>
        <sz val="12"/>
        <rFont val="Times New Roman"/>
        <family val="1"/>
        <charset val="204"/>
      </rPr>
      <t>Организация питания обучающихся в муниципальных образовательных организациях</t>
    </r>
  </si>
  <si>
    <r>
      <rPr>
        <b/>
        <sz val="12"/>
        <rFont val="Times New Roman"/>
        <family val="1"/>
        <charset val="204"/>
      </rPr>
      <t>Мероприятие 2.1.4.1.</t>
    </r>
    <r>
      <rPr>
        <sz val="12"/>
        <rFont val="Times New Roman"/>
        <family val="1"/>
        <charset val="204"/>
      </rPr>
      <t xml:space="preserve"> Обеспечение одноразового горячего питания на уровне начального общего образования обучающихся муниципальных общеобразовательных организаций в день посещения учебных занятий</t>
    </r>
  </si>
  <si>
    <r>
      <rPr>
        <b/>
        <sz val="12"/>
        <rFont val="Times New Roman"/>
        <family val="1"/>
        <charset val="204"/>
      </rPr>
      <t>Контрольное событие 43.</t>
    </r>
    <r>
      <rPr>
        <sz val="12"/>
        <rFont val="Times New Roman"/>
        <family val="1"/>
        <charset val="204"/>
      </rPr>
      <t xml:space="preserve"> Выполнены мероприятия по организации питания обучающихся 1 - 4 классов в части показателя в соответствии с Соглашением на предоставление субсидии на организацию питания (Постановление администрации МО ГО "Сыктывкар" об организации питания обучающихся в муниципальных общеобразовательных организациях)</t>
    </r>
  </si>
  <si>
    <r>
      <rPr>
        <b/>
        <sz val="12"/>
        <rFont val="Times New Roman"/>
        <family val="1"/>
        <charset val="204"/>
      </rPr>
      <t>Мероприятие 2.1.4.2.</t>
    </r>
    <r>
      <rPr>
        <sz val="12"/>
        <rFont val="Times New Roman"/>
        <family val="1"/>
        <charset val="204"/>
      </rPr>
      <t xml:space="preserve"> Обеспечение питания обучающихся муниципальных общеобразовательных организаций в день посещения учебных занятий</t>
    </r>
  </si>
  <si>
    <r>
      <rPr>
        <b/>
        <sz val="12"/>
        <rFont val="Times New Roman"/>
        <family val="1"/>
        <charset val="204"/>
      </rPr>
      <t>Контрольное событие 44.</t>
    </r>
    <r>
      <rPr>
        <sz val="12"/>
        <rFont val="Times New Roman"/>
        <family val="1"/>
        <charset val="204"/>
      </rPr>
      <t xml:space="preserve"> Выполнены мероприятия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r>
  </si>
  <si>
    <r>
      <rPr>
        <b/>
        <sz val="12"/>
        <rFont val="Times New Roman"/>
        <family val="1"/>
        <charset val="204"/>
      </rPr>
      <t xml:space="preserve">Основное мероприятие 2.2.1. </t>
    </r>
    <r>
      <rPr>
        <sz val="12"/>
        <rFont val="Times New Roman"/>
        <family val="1"/>
        <charset val="204"/>
      </rPr>
      <t>Создание условий для функционирования муниципальных учреждений (организаций)</t>
    </r>
  </si>
  <si>
    <r>
      <rPr>
        <b/>
        <sz val="12"/>
        <rFont val="Times New Roman"/>
        <family val="1"/>
        <charset val="204"/>
      </rPr>
      <t>Мероприятие 2.2.1.1.</t>
    </r>
    <r>
      <rPr>
        <sz val="12"/>
        <rFont val="Times New Roman"/>
        <family val="1"/>
        <charset val="204"/>
      </rPr>
      <t xml:space="preserve"> Проведение ремонтных работ и благоустройство территорий в муниципальных образовательных организациях</t>
    </r>
  </si>
  <si>
    <r>
      <rPr>
        <b/>
        <sz val="12"/>
        <rFont val="Times New Roman"/>
        <family val="1"/>
        <charset val="204"/>
      </rPr>
      <t xml:space="preserve">Контрольное событие 45. </t>
    </r>
    <r>
      <rPr>
        <sz val="12"/>
        <rFont val="Times New Roman"/>
        <family val="1"/>
        <charset val="204"/>
      </rPr>
      <t xml:space="preserve">Выполнены текущие ремонтные работы (Акты проверки готовности общеобразовательных организаций к новому учебному году и работе в зимних условиях)
</t>
    </r>
  </si>
  <si>
    <r>
      <rPr>
        <b/>
        <sz val="12"/>
        <rFont val="Times New Roman"/>
        <family val="1"/>
        <charset val="204"/>
      </rPr>
      <t xml:space="preserve">Контрольное событие 46. </t>
    </r>
    <r>
      <rPr>
        <sz val="12"/>
        <rFont val="Times New Roman"/>
        <family val="1"/>
        <charset val="204"/>
      </rPr>
      <t xml:space="preserve">Вневедомственной комиссией приняты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</si>
  <si>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2"/>
        <rFont val="Times New Roman"/>
        <family val="1"/>
        <charset val="204"/>
      </rPr>
      <t>Мероприятие 2.2.1.2.</t>
    </r>
    <r>
      <rPr>
        <sz val="12"/>
        <rFont val="Times New Roman"/>
        <family val="1"/>
        <charset val="204"/>
      </rPr>
      <t xml:space="preserve"> Мероприятия по обеспечению антитеррористической защищенности образовательных организаций</t>
    </r>
  </si>
  <si>
    <r>
      <rPr>
        <b/>
        <sz val="12"/>
        <rFont val="Times New Roman"/>
        <family val="1"/>
        <charset val="204"/>
      </rPr>
      <t xml:space="preserve">Контрольное событие 47. </t>
    </r>
    <r>
      <rPr>
        <sz val="12"/>
        <rFont val="Times New Roman"/>
        <family val="1"/>
        <charset val="204"/>
      </rPr>
      <t xml:space="preserve">Проведен мониторинг выполнения работ муниципальными общеобразовательными организациями по обеспечению антитеррористической защищенности
</t>
    </r>
  </si>
  <si>
    <r>
      <rPr>
        <b/>
        <sz val="12"/>
        <rFont val="Times New Roman"/>
        <family val="1"/>
        <charset val="204"/>
      </rPr>
      <t xml:space="preserve">Мероприятие 2.2.1.3. </t>
    </r>
    <r>
      <rPr>
        <sz val="12"/>
        <rFont val="Times New Roman"/>
        <family val="1"/>
        <charset val="204"/>
      </rPr>
      <t>Реализация планов по повышению противопожарной безопасности общеобразовательных организаций</t>
    </r>
  </si>
  <si>
    <r>
      <rPr>
        <b/>
        <sz val="12"/>
        <rFont val="Times New Roman"/>
        <family val="1"/>
        <charset val="204"/>
      </rPr>
      <t xml:space="preserve">Контрольное событие 48. </t>
    </r>
    <r>
      <rPr>
        <sz val="12"/>
        <rFont val="Times New Roman"/>
        <family val="1"/>
        <charset val="204"/>
      </rPr>
      <t xml:space="preserve">Проведен мониторинг выполнения работ по полученным предписаниям органами пожарного надзора муниципальными общеобразовательными организациями по обеспечению пожарной безопасности
</t>
    </r>
  </si>
  <si>
    <r>
      <rPr>
        <b/>
        <sz val="12"/>
        <rFont val="Times New Roman"/>
        <family val="1"/>
        <charset val="204"/>
      </rPr>
      <t>Мероприятие 2.2.1.4.</t>
    </r>
    <r>
      <rPr>
        <sz val="12"/>
        <rFont val="Times New Roman"/>
        <family val="1"/>
        <charset val="204"/>
      </rPr>
      <t xml:space="preserve"> Приобретение оборудования в целях ввода новых мест и/или проведения капитальных и текущих ремонтов зданий образовательных организаций
</t>
    </r>
  </si>
  <si>
    <r>
      <rPr>
        <b/>
        <sz val="12"/>
        <rFont val="Times New Roman"/>
        <family val="1"/>
        <charset val="204"/>
      </rPr>
      <t>Контрольное событие 49.</t>
    </r>
    <r>
      <rPr>
        <sz val="12"/>
        <rFont val="Times New Roman"/>
        <family val="1"/>
        <charset val="204"/>
      </rPr>
      <t xml:space="preserve"> Закуплено необходимое оборудование введенных (планируемых к введению) новых мест в общеобразовательных организациях
</t>
    </r>
  </si>
  <si>
    <r>
      <rPr>
        <b/>
        <sz val="12"/>
        <rFont val="Times New Roman"/>
        <family val="1"/>
        <charset val="204"/>
      </rPr>
      <t xml:space="preserve">Контрольное событие 50. </t>
    </r>
    <r>
      <rPr>
        <sz val="12"/>
        <rFont val="Times New Roman"/>
        <family val="1"/>
        <charset val="204"/>
      </rPr>
      <t xml:space="preserve">Оснащение участвующих в программе капитального ремонта "Модернизация школьных систем образования" образовательных организаций средствами обучения и воспитания
</t>
    </r>
  </si>
  <si>
    <r>
      <rPr>
        <b/>
        <sz val="12"/>
        <rFont val="Times New Roman"/>
        <family val="1"/>
        <charset val="204"/>
      </rPr>
      <t xml:space="preserve">Мероприятие 2.2.1.5. </t>
    </r>
    <r>
      <rPr>
        <sz val="12"/>
        <rFont val="Times New Roman"/>
        <family val="1"/>
        <charset val="204"/>
      </rPr>
      <t xml:space="preserve">Обеспечение реализации программ энергосбережения общеобразовательных организаций
</t>
    </r>
  </si>
  <si>
    <r>
      <rPr>
        <b/>
        <sz val="12"/>
        <rFont val="Times New Roman"/>
        <family val="1"/>
        <charset val="204"/>
      </rPr>
      <t xml:space="preserve">Контрольное событие 51. </t>
    </r>
    <r>
      <rPr>
        <sz val="12"/>
        <rFont val="Times New Roman"/>
        <family val="1"/>
        <charset val="204"/>
      </rPr>
      <t xml:space="preserve">Проведены работы по повышению энергетической эффективности (Приказ об итогах подготовки муниципальных образовательных организаций к новому учебному году)
</t>
    </r>
  </si>
  <si>
    <r>
      <rPr>
        <b/>
        <sz val="12"/>
        <rFont val="Times New Roman"/>
        <family val="1"/>
        <charset val="204"/>
      </rPr>
      <t>Мероприятие 2.2.1.6.</t>
    </r>
    <r>
      <rPr>
        <sz val="12"/>
        <rFont val="Times New Roman"/>
        <family val="1"/>
        <charset val="204"/>
      </rPr>
      <t xml:space="preserve"> Создание условий для маломобильных групп населения
</t>
    </r>
  </si>
  <si>
    <r>
      <rPr>
        <b/>
        <sz val="12"/>
        <color theme="1"/>
        <rFont val="Times New Roman"/>
        <family val="1"/>
        <charset val="204"/>
      </rPr>
      <t xml:space="preserve">Контрольное событие 52. </t>
    </r>
    <r>
      <rPr>
        <sz val="12"/>
        <color theme="1"/>
        <rFont val="Times New Roman"/>
        <family val="1"/>
        <charset val="204"/>
      </rPr>
      <t xml:space="preserve">Проведены работы по обустройству беспрепятственного доступа маломобильных групп населения в муниципальные общеобразовательные организации
</t>
    </r>
  </si>
  <si>
    <r>
      <rPr>
        <b/>
        <sz val="12"/>
        <rFont val="Times New Roman"/>
        <family val="1"/>
        <charset val="204"/>
      </rPr>
      <t xml:space="preserve">Основное мероприятие 2.2.2. </t>
    </r>
    <r>
      <rPr>
        <sz val="12"/>
        <rFont val="Times New Roman"/>
        <family val="1"/>
        <charset val="204"/>
      </rPr>
      <t>Обеспечение роста уровня оплаты труда педагогических работников организаций дошкольного, общего и дополнительного образования в Республике Коми</t>
    </r>
  </si>
  <si>
    <r>
      <rPr>
        <b/>
        <sz val="12"/>
        <rFont val="Times New Roman"/>
        <family val="1"/>
        <charset val="204"/>
      </rPr>
      <t>Мероприятие 2.2.2.1.</t>
    </r>
    <r>
      <rPr>
        <sz val="12"/>
        <rFont val="Times New Roman"/>
        <family val="1"/>
        <charset val="204"/>
      </rPr>
      <t xml:space="preserve"> Обеспечение соответствия уровня заработной платы педагогических работников муниципальных общеобразовательных организаций уровню средней заработной платы по Республике Коми в соответствии с Указом Президента Российской Федерации от 7 мая 2012 г. N 597 "О мероприятиях по реализации государственной социальной политики"</t>
    </r>
  </si>
  <si>
    <r>
      <rPr>
        <b/>
        <sz val="12"/>
        <rFont val="Times New Roman"/>
        <family val="1"/>
        <charset val="204"/>
      </rPr>
      <t xml:space="preserve">Контрольное событие 53. </t>
    </r>
    <r>
      <rPr>
        <sz val="12"/>
        <rFont val="Times New Roman"/>
        <family val="1"/>
        <charset val="204"/>
      </rPr>
      <t>Сохранен уровнь заработной платы педагогических работников муниципальных общеобразовательных организаций на уровне средней заработной платы по Республике Коми</t>
    </r>
  </si>
  <si>
    <r>
      <rPr>
        <b/>
        <sz val="12"/>
        <rFont val="Times New Roman"/>
        <family val="1"/>
        <charset val="204"/>
      </rPr>
      <t>Основное мероприятие 2.2.3.</t>
    </r>
    <r>
      <rPr>
        <sz val="12"/>
        <rFont val="Times New Roman"/>
        <family val="1"/>
        <charset val="204"/>
      </rPr>
      <t xml:space="preserve"> Повышение оплаты труда отдельных категорий работников в сфере образования</t>
    </r>
  </si>
  <si>
    <r>
      <rPr>
        <b/>
        <sz val="12"/>
        <rFont val="Times New Roman"/>
        <family val="1"/>
        <charset val="204"/>
      </rPr>
      <t xml:space="preserve">Мероприятие 2.2.3.1. </t>
    </r>
    <r>
      <rPr>
        <sz val="12"/>
        <rFont val="Times New Roman"/>
        <family val="1"/>
        <charset val="204"/>
      </rPr>
      <t xml:space="preserve">Обеспечение соответствия уровня заработной платы педагогических работников муниципальных организаций дополнительного образования детей установленному целевому показателю средней заработной платы в учреждениях дополнительного образования
</t>
    </r>
  </si>
  <si>
    <r>
      <rPr>
        <b/>
        <sz val="12"/>
        <rFont val="Times New Roman"/>
        <family val="1"/>
        <charset val="204"/>
      </rPr>
      <t xml:space="preserve">Контрольное событие 54. </t>
    </r>
    <r>
      <rPr>
        <sz val="12"/>
        <rFont val="Times New Roman"/>
        <family val="1"/>
        <charset val="204"/>
      </rPr>
      <t xml:space="preserve">Мониторинг средней заработной платы педагогических работников муниципальных общеобразовательных организаций
</t>
    </r>
  </si>
  <si>
    <r>
      <rPr>
        <b/>
        <sz val="12"/>
        <rFont val="Times New Roman"/>
        <family val="1"/>
        <charset val="204"/>
      </rPr>
      <t xml:space="preserve">Мероприятие 2.2.3.2. </t>
    </r>
    <r>
      <rPr>
        <sz val="12"/>
        <rFont val="Times New Roman"/>
        <family val="1"/>
        <charset val="204"/>
      </rPr>
      <t xml:space="preserve">Сохранение предельной доли расходов на оплату труда административно-управленческого и вспомогательного персонала в общем фонде оплаты труда муниципальных учреждений дополнительного образования детей
</t>
    </r>
  </si>
  <si>
    <r>
      <rPr>
        <b/>
        <sz val="12"/>
        <rFont val="Times New Roman"/>
        <family val="1"/>
        <charset val="204"/>
      </rPr>
      <t>Контрольное событие 55.</t>
    </r>
    <r>
      <rPr>
        <sz val="12"/>
        <rFont val="Times New Roman"/>
        <family val="1"/>
        <charset val="204"/>
      </rPr>
      <t xml:space="preserve"> Мониторинг показателя предельной доли расходов на оплату труда административно-управленческого и вспомогательного персонала в общем фонде оплаты труда муниципальных образовательных организаций дополнительного образования детей
</t>
    </r>
  </si>
  <si>
    <r>
      <rPr>
        <b/>
        <sz val="12"/>
        <rFont val="Times New Roman"/>
        <family val="1"/>
        <charset val="204"/>
      </rPr>
      <t>Мероприятие 2.2.3.3.</t>
    </r>
    <r>
      <rPr>
        <sz val="12"/>
        <rFont val="Times New Roman"/>
        <family val="1"/>
        <charset val="204"/>
      </rPr>
      <t xml:space="preserve"> Исполнение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</si>
  <si>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r>
      <rPr>
        <b/>
        <sz val="12"/>
        <rFont val="Times New Roman"/>
        <family val="1"/>
        <charset val="204"/>
      </rPr>
      <t>Контрольное событие 56.</t>
    </r>
    <r>
      <rPr>
        <sz val="12"/>
        <rFont val="Times New Roman"/>
        <family val="1"/>
        <charset val="204"/>
      </rPr>
      <t xml:space="preserve"> Мониторинг выполнения мероприятий, утвержденных Планом мероприятий по оптимизации бюджетных расходов в сфере образования в части муниципальных образовательных организаций дополнительного образования детей)
</t>
    </r>
  </si>
  <si>
    <r>
      <rPr>
        <b/>
        <sz val="12"/>
        <rFont val="Times New Roman"/>
        <family val="1"/>
        <charset val="204"/>
      </rPr>
      <t xml:space="preserve">Основное мероприятие 2.2.4. </t>
    </r>
    <r>
      <rPr>
        <sz val="12"/>
        <rFont val="Times New Roman"/>
        <family val="1"/>
        <charset val="204"/>
      </rPr>
      <t xml:space="preserve">Реализация отдельных мероприятий регионального проекта "Современная школа"
</t>
    </r>
  </si>
  <si>
    <r>
      <t xml:space="preserve">Основное мероприятие 2.2.5. </t>
    </r>
    <r>
      <rPr>
        <sz val="12"/>
        <rFont val="Times New Roman"/>
        <family val="1"/>
        <charset val="204"/>
      </rPr>
      <t>Строительство и реконструкция объектов общего и дополнительного образования, в том числе в рамках реализации мероприятий регионального проекта "Современная школа"</t>
    </r>
    <r>
      <rPr>
        <b/>
        <sz val="12"/>
        <rFont val="Times New Roman"/>
        <family val="1"/>
        <charset val="204"/>
      </rPr>
      <t xml:space="preserve">
</t>
    </r>
  </si>
  <si>
    <r>
      <t xml:space="preserve">Мероприятие 2.2.5.1. </t>
    </r>
    <r>
      <rPr>
        <sz val="12"/>
        <rFont val="Times New Roman"/>
        <family val="1"/>
        <charset val="204"/>
      </rPr>
      <t>Корпус школы на 600 мест в районе улиц Орджоникидзе - Карла Маркса - Красных партизан</t>
    </r>
    <r>
      <rPr>
        <b/>
        <sz val="12"/>
        <rFont val="Times New Roman"/>
        <family val="1"/>
        <charset val="204"/>
      </rPr>
      <t xml:space="preserve">
</t>
    </r>
  </si>
  <si>
    <r>
      <t xml:space="preserve">Контрольное событие 57. </t>
    </r>
    <r>
      <rPr>
        <sz val="12"/>
        <rFont val="Times New Roman"/>
        <family val="1"/>
        <charset val="204"/>
      </rPr>
      <t xml:space="preserve">Утверждена проектно-сметная и рабочая документация по объекту "Корпус школы на 600 мест в районе улицы Орджоникидзе - Карла Маркса - Красных партизан"
</t>
    </r>
    <r>
      <rPr>
        <b/>
        <sz val="12"/>
        <rFont val="Times New Roman"/>
        <family val="1"/>
        <charset val="204"/>
      </rPr>
      <t xml:space="preserve">
</t>
    </r>
    <r>
      <rPr>
        <sz val="12"/>
        <rFont val="Times New Roman"/>
        <family val="1"/>
        <charset val="204"/>
      </rPr>
      <t xml:space="preserve">
</t>
    </r>
  </si>
  <si>
    <r>
      <t xml:space="preserve">Контрольное событие 58. </t>
    </r>
    <r>
      <rPr>
        <sz val="12"/>
        <rFont val="Times New Roman"/>
        <family val="1"/>
        <charset val="204"/>
      </rPr>
      <t>Получено положительное заключение государственной экспертизы по объекту "Корпус школы на 600 мест в районе улицы Орджоникидзе - Карла Маркса - Красных партизан"</t>
    </r>
    <r>
      <rPr>
        <b/>
        <sz val="12"/>
        <rFont val="Times New Roman"/>
        <family val="1"/>
        <charset val="204"/>
      </rPr>
      <t xml:space="preserve">
</t>
    </r>
  </si>
  <si>
    <r>
      <rPr>
        <b/>
        <sz val="12"/>
        <rFont val="Times New Roman"/>
        <family val="1"/>
        <charset val="204"/>
      </rPr>
      <t>Основное мероприятие 2.2.6.</t>
    </r>
    <r>
      <rPr>
        <sz val="12"/>
        <rFont val="Times New Roman"/>
        <family val="1"/>
        <charset val="204"/>
      </rPr>
      <t xml:space="preserve">  Реализация отдельных мероприятий регионального проекта "Цифровая образовательная среда"</t>
    </r>
  </si>
  <si>
    <r>
      <rPr>
        <b/>
        <sz val="12"/>
        <rFont val="Times New Roman"/>
        <family val="1"/>
        <charset val="204"/>
      </rPr>
      <t>Мероприятие 2.2.6.1.</t>
    </r>
    <r>
      <rPr>
        <sz val="12"/>
        <rFont val="Times New Roman"/>
        <family val="1"/>
        <charset val="204"/>
      </rPr>
      <t xml:space="preserve"> Обеспечение образовательных организаций Интернет-соединением со скоростью не менее 100 Мб/с</t>
    </r>
  </si>
  <si>
    <r>
      <rPr>
        <b/>
        <sz val="12"/>
        <rFont val="Times New Roman"/>
        <family val="1"/>
        <charset val="204"/>
      </rPr>
      <t xml:space="preserve">Контрольное событие 59. </t>
    </r>
    <r>
      <rPr>
        <sz val="12"/>
        <rFont val="Times New Roman"/>
        <family val="1"/>
        <charset val="204"/>
      </rPr>
      <t>Проведен мониторинг скорости Интернет-соединения в образовательных организациях</t>
    </r>
  </si>
  <si>
    <r>
      <t xml:space="preserve">Основное мероприятие 2.2.8. </t>
    </r>
    <r>
      <rPr>
        <sz val="12"/>
        <rFont val="Times New Roman"/>
        <family val="1"/>
        <charset val="204"/>
      </rPr>
      <t>Обеспечение персонифицированного финансирования дополнительного образования детей</t>
    </r>
  </si>
  <si>
    <r>
      <rPr>
        <b/>
        <sz val="12"/>
        <rFont val="Times New Roman"/>
        <family val="1"/>
        <charset val="204"/>
      </rPr>
      <t xml:space="preserve">Мероприятие 2.2.8.1. </t>
    </r>
    <r>
      <rPr>
        <sz val="12"/>
        <rFont val="Times New Roman"/>
        <family val="1"/>
        <charset val="204"/>
      </rPr>
      <t>Обеспечение деятельности Муниципального опорного центра по организации работы системы персонифицированного финансирования дополнительного образования детей в МО ГО "Сыктывкар"</t>
    </r>
  </si>
  <si>
    <r>
      <rPr>
        <b/>
        <sz val="12"/>
        <rFont val="Times New Roman"/>
        <family val="1"/>
        <charset val="204"/>
      </rPr>
      <t xml:space="preserve">Контрольное событие 60. </t>
    </r>
    <r>
      <rPr>
        <sz val="12"/>
        <rFont val="Times New Roman"/>
        <family val="1"/>
        <charset val="204"/>
      </rPr>
      <t xml:space="preserve">Проведен мониторинг проведения оценки мероприятий в системе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
</t>
    </r>
  </si>
  <si>
    <r>
      <rPr>
        <b/>
        <sz val="12"/>
        <rFont val="Times New Roman"/>
        <family val="1"/>
        <charset val="204"/>
      </rPr>
      <t xml:space="preserve">Основное мероприятие 2.2.9. </t>
    </r>
    <r>
      <rPr>
        <sz val="12"/>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</si>
  <si>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2"/>
        <rFont val="Times New Roman"/>
        <family val="1"/>
        <charset val="204"/>
      </rPr>
      <t xml:space="preserve">Контрольное событие 61. </t>
    </r>
    <r>
      <rPr>
        <sz val="12"/>
        <rFont val="Times New Roman"/>
        <family val="1"/>
        <charset val="204"/>
      </rPr>
      <t xml:space="preserve">Выплачена ежемесячная денежная компенсация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r>
  </si>
  <si>
    <r>
      <rPr>
        <b/>
        <sz val="12"/>
        <rFont val="Times New Roman"/>
        <family val="1"/>
        <charset val="204"/>
      </rPr>
      <t>Основное мероприятие 2.2.11.</t>
    </r>
    <r>
      <rPr>
        <sz val="12"/>
        <rFont val="Times New Roman"/>
        <family val="1"/>
        <charset val="204"/>
      </rPr>
      <t xml:space="preserve"> Реализация инициативных проектов в сфере образования
</t>
    </r>
  </si>
  <si>
    <r>
      <rPr>
        <b/>
        <sz val="12"/>
        <rFont val="Times New Roman"/>
        <family val="1"/>
        <charset val="204"/>
      </rPr>
      <t>Мероприятие 2.2.11.1.</t>
    </r>
    <r>
      <rPr>
        <sz val="12"/>
        <rFont val="Times New Roman"/>
        <family val="1"/>
        <charset val="204"/>
      </rPr>
      <t xml:space="preserve"> Реализация народных проектов в рамках реализации проектов "Народный бюджет", Пилотных проектов школьного инициативного бюджетирования "Народный бюджет в школе" в Республике Коми
</t>
    </r>
  </si>
  <si>
    <r>
      <rPr>
        <b/>
        <sz val="12"/>
        <rFont val="Times New Roman"/>
        <family val="1"/>
        <charset val="204"/>
      </rPr>
      <t xml:space="preserve">Контрольное событие 62. </t>
    </r>
    <r>
      <rPr>
        <sz val="12"/>
        <rFont val="Times New Roman"/>
        <family val="1"/>
        <charset val="204"/>
      </rPr>
      <t xml:space="preserve">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2024 году
</t>
    </r>
  </si>
  <si>
    <r>
      <rPr>
        <b/>
        <sz val="12"/>
        <color theme="1"/>
        <rFont val="Times New Roman"/>
        <family val="1"/>
        <charset val="204"/>
      </rPr>
      <t xml:space="preserve">Контрольное событие 63. </t>
    </r>
    <r>
      <rPr>
        <sz val="12"/>
        <color theme="1"/>
        <rFont val="Times New Roman"/>
        <family val="1"/>
        <charset val="204"/>
      </rPr>
      <t xml:space="preserve">Реализованы муниципальными образовательными организациями проекты школьного инициативного бюджетирования "Народный бюджет в школе" в 2024 году
</t>
    </r>
  </si>
  <si>
    <r>
      <rPr>
        <b/>
        <sz val="12"/>
        <color theme="1"/>
        <rFont val="Times New Roman"/>
        <family val="1"/>
        <charset val="204"/>
      </rPr>
      <t>Мероприятие 2.2.11.2.</t>
    </r>
    <r>
      <rPr>
        <sz val="12"/>
        <color theme="1"/>
        <rFont val="Times New Roman"/>
        <family val="1"/>
        <charset val="204"/>
      </rPr>
      <t xml:space="preserve"> Реализация инициативных проектов на территории МО ГО "Сыктывкар"
</t>
    </r>
  </si>
  <si>
    <r>
      <rPr>
        <b/>
        <sz val="12"/>
        <rFont val="Times New Roman"/>
        <family val="1"/>
        <charset val="204"/>
      </rPr>
      <t>Контрольное событие 64.</t>
    </r>
    <r>
      <rPr>
        <sz val="12"/>
        <rFont val="Times New Roman"/>
        <family val="1"/>
        <charset val="204"/>
      </rPr>
      <t xml:space="preserve"> Проведен мониторинг выполнения мероприятий по реализации инициативных проектов на территории МО ГО "Сыктывкар"
</t>
    </r>
  </si>
  <si>
    <r>
      <rPr>
        <b/>
        <sz val="12"/>
        <rFont val="Times New Roman"/>
        <family val="1"/>
        <charset val="204"/>
      </rPr>
      <t xml:space="preserve">Основное мероприятие 3.1.1. </t>
    </r>
    <r>
      <rPr>
        <sz val="12"/>
        <rFont val="Times New Roman"/>
        <family val="1"/>
        <charset val="204"/>
      </rPr>
      <t>Осуществление процесса оздоровления и отдыха детей</t>
    </r>
  </si>
  <si>
    <r>
      <rPr>
        <b/>
        <sz val="12"/>
        <rFont val="Times New Roman"/>
        <family val="1"/>
        <charset val="204"/>
      </rPr>
      <t>Мероприятие 3.1.1.1.</t>
    </r>
    <r>
      <rPr>
        <sz val="12"/>
        <rFont val="Times New Roman"/>
        <family val="1"/>
        <charset val="204"/>
      </rPr>
      <t xml:space="preserve"> Проведение оздоровительной кампании детей</t>
    </r>
  </si>
  <si>
    <r>
      <rPr>
        <b/>
        <sz val="12"/>
        <rFont val="Times New Roman"/>
        <family val="1"/>
        <charset val="204"/>
      </rPr>
      <t xml:space="preserve">Контрольное событие 65. </t>
    </r>
    <r>
      <rPr>
        <sz val="12"/>
        <rFont val="Times New Roman"/>
        <family val="1"/>
        <charset val="204"/>
      </rPr>
      <t xml:space="preserve">Открыты оздоровительные лагеря с дневным пребыванием на базе муниципальных образовательных организаций (Мониторинг круглогодичного оздоровления в системе АРИСМО)
</t>
    </r>
  </si>
  <si>
    <r>
      <rPr>
        <b/>
        <sz val="12"/>
        <rFont val="Times New Roman"/>
        <family val="1"/>
        <charset val="204"/>
      </rPr>
      <t xml:space="preserve">Контрольное событие 66. </t>
    </r>
    <r>
      <rPr>
        <sz val="12"/>
        <rFont val="Times New Roman"/>
        <family val="1"/>
        <charset val="204"/>
      </rPr>
      <t xml:space="preserve">Скомплектованы группы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 
</t>
    </r>
  </si>
  <si>
    <r>
      <rPr>
        <b/>
        <sz val="12"/>
        <rFont val="Times New Roman"/>
        <family val="1"/>
        <charset val="204"/>
      </rPr>
      <t>Основное мероприятие 3.2.1.</t>
    </r>
    <r>
      <rPr>
        <sz val="12"/>
        <rFont val="Times New Roman"/>
        <family val="1"/>
        <charset val="204"/>
      </rPr>
      <t xml:space="preserve"> Реализация отдельных мероприятий регионального проекта "Социальная активность"</t>
    </r>
  </si>
  <si>
    <r>
      <rPr>
        <b/>
        <sz val="12"/>
        <rFont val="Times New Roman"/>
        <family val="1"/>
        <charset val="204"/>
      </rPr>
      <t>Мероприятие 3.2.1.1</t>
    </r>
    <r>
      <rPr>
        <i/>
        <sz val="12"/>
        <rFont val="Times New Roman"/>
        <family val="1"/>
        <charset val="204"/>
      </rPr>
      <t xml:space="preserve">. </t>
    </r>
    <r>
      <rPr>
        <sz val="12"/>
        <rFont val="Times New Roman"/>
        <family val="1"/>
        <charset val="204"/>
      </rPr>
      <t>Развитие деятельности общественных и иных объединений</t>
    </r>
  </si>
  <si>
    <r>
      <t xml:space="preserve">Контрольное событие 67. </t>
    </r>
    <r>
      <rPr>
        <sz val="12"/>
        <rFont val="Times New Roman"/>
        <family val="1"/>
        <charset val="204"/>
      </rPr>
      <t xml:space="preserve">Организованы молодежные форумы, слеты, сборы </t>
    </r>
    <r>
      <rPr>
        <b/>
        <sz val="12"/>
        <rFont val="Times New Roman"/>
        <family val="1"/>
        <charset val="204"/>
      </rPr>
      <t xml:space="preserve">
</t>
    </r>
  </si>
  <si>
    <r>
      <rPr>
        <b/>
        <sz val="12"/>
        <rFont val="Times New Roman"/>
        <family val="1"/>
        <charset val="204"/>
      </rPr>
      <t xml:space="preserve">Контрольное событие 68. </t>
    </r>
    <r>
      <rPr>
        <sz val="12"/>
        <rFont val="Times New Roman"/>
        <family val="1"/>
        <charset val="204"/>
      </rPr>
      <t xml:space="preserve">Обеспечена деятельность муниципального Центра волонтерства и добровольчества (охват добровольческой деятельности не менее 16 % от общего числа детей и молодежи)
</t>
    </r>
  </si>
  <si>
    <r>
      <rPr>
        <b/>
        <sz val="12"/>
        <rFont val="Times New Roman"/>
        <family val="1"/>
        <charset val="204"/>
      </rPr>
      <t xml:space="preserve">Основное мероприятие 3.3.1. </t>
    </r>
    <r>
      <rPr>
        <sz val="12"/>
        <rFont val="Times New Roman"/>
        <family val="1"/>
        <charset val="204"/>
      </rPr>
      <t xml:space="preserve">Создание условий для вовлечения молодежи в социальную практику, гражданского образования и патриотического воспитания молодежи, содействие формированию у подрастающего поколения уважительного отношения ко всем этносам и религиям, формированию правовых, культурных и нравственных ценностей, стойкого неприятия идеологии терроризма и экстремизма среди молодежи
</t>
    </r>
  </si>
  <si>
    <r>
      <rPr>
        <b/>
        <sz val="12"/>
        <rFont val="Times New Roman"/>
        <family val="1"/>
        <charset val="204"/>
      </rPr>
      <t>Мероприятие 3.3.1.1.</t>
    </r>
    <r>
      <rPr>
        <sz val="12"/>
        <rFont val="Times New Roman"/>
        <family val="1"/>
        <charset val="204"/>
      </rPr>
      <t xml:space="preserve"> Организация участия во Всероссийских и республиканских патриотических акциях, предоставление грантов по поддержке молодежных инициатив</t>
    </r>
  </si>
  <si>
    <r>
      <rPr>
        <b/>
        <sz val="12"/>
        <rFont val="Times New Roman"/>
        <family val="1"/>
        <charset val="204"/>
      </rPr>
      <t xml:space="preserve">Контрольное событие 69. </t>
    </r>
    <r>
      <rPr>
        <sz val="12"/>
        <rFont val="Times New Roman"/>
        <family val="1"/>
        <charset val="204"/>
      </rPr>
      <t xml:space="preserve">Участие во Всероссийских и республиканских патриотических акциях 
</t>
    </r>
  </si>
  <si>
    <r>
      <rPr>
        <b/>
        <sz val="12"/>
        <rFont val="Times New Roman"/>
        <family val="1"/>
        <charset val="204"/>
      </rPr>
      <t xml:space="preserve">Контрольное событие 70. </t>
    </r>
    <r>
      <rPr>
        <sz val="12"/>
        <rFont val="Times New Roman"/>
        <family val="1"/>
        <charset val="204"/>
      </rPr>
      <t xml:space="preserve">Проведены мероприятия, направленные на гражданское и военно-патриотическое воспитание молодежи, обеспечена деятельность военно-патриотических клубов 
</t>
    </r>
  </si>
  <si>
    <r>
      <rPr>
        <b/>
        <sz val="12"/>
        <rFont val="Times New Roman"/>
        <family val="1"/>
        <charset val="204"/>
      </rPr>
      <t xml:space="preserve">Основное мероприятие 3.3.2. </t>
    </r>
    <r>
      <rPr>
        <sz val="12"/>
        <rFont val="Times New Roman"/>
        <family val="1"/>
        <charset val="204"/>
      </rPr>
      <t xml:space="preserve">Реализация отдельных мероприятий регионального проекта "Патриотическое воспитание граждан Российской Федерации"
</t>
    </r>
  </si>
  <si>
    <r>
      <rPr>
        <b/>
        <sz val="12"/>
        <color theme="1"/>
        <rFont val="Times New Roman"/>
        <family val="1"/>
        <charset val="204"/>
      </rPr>
      <t xml:space="preserve">Мероприятие 3.3.2.1. </t>
    </r>
    <r>
      <rPr>
        <sz val="12"/>
        <color theme="1"/>
        <rFont val="Times New Roman"/>
        <family val="1"/>
        <charset val="204"/>
      </rPr>
      <t xml:space="preserve">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t>
    </r>
  </si>
  <si>
    <r>
      <rPr>
        <b/>
        <sz val="12"/>
        <color theme="1"/>
        <rFont val="Times New Roman"/>
        <family val="1"/>
        <charset val="204"/>
      </rPr>
      <t>Контрольное событие 72.</t>
    </r>
    <r>
      <rPr>
        <sz val="12"/>
        <color theme="1"/>
        <rFont val="Times New Roman"/>
        <family val="1"/>
        <charset val="204"/>
      </rPr>
      <t xml:space="preserve"> Должность советника директора по воспитанию и взаимодействию с детскими общественными объединениями включена в штатные расписания общеобразовательных организациях
</t>
    </r>
  </si>
  <si>
    <r>
      <rPr>
        <b/>
        <sz val="12"/>
        <color theme="1"/>
        <rFont val="Times New Roman"/>
        <family val="1"/>
        <charset val="204"/>
      </rPr>
      <t>Контрольное событие 73.</t>
    </r>
    <r>
      <rPr>
        <sz val="12"/>
        <color theme="1"/>
        <rFont val="Times New Roman"/>
        <family val="1"/>
        <charset val="204"/>
      </rPr>
      <t xml:space="preserve"> Обеспечено функционирование советников директора по воспитанию и взаимодействию с детскими общественными объединениями и созданы центры детских инициатив в общеобразовательных организациях
</t>
    </r>
  </si>
  <si>
    <r>
      <rPr>
        <b/>
        <sz val="12"/>
        <rFont val="Times New Roman"/>
        <family val="1"/>
        <charset val="204"/>
      </rPr>
      <t>Основное мероприятие 3.4.1.</t>
    </r>
    <r>
      <rPr>
        <sz val="12"/>
        <rFont val="Times New Roman"/>
        <family val="1"/>
        <charset val="204"/>
      </rPr>
      <t xml:space="preserve"> Создание условий для выявления и поддержки талантливой молодежи, поддержки общественно значимых инициатив и проектов</t>
    </r>
  </si>
  <si>
    <r>
      <rPr>
        <b/>
        <sz val="12"/>
        <rFont val="Times New Roman"/>
        <family val="1"/>
        <charset val="204"/>
      </rPr>
      <t xml:space="preserve">Мероприятие 3.4.1.1. </t>
    </r>
    <r>
      <rPr>
        <sz val="12"/>
        <rFont val="Times New Roman"/>
        <family val="1"/>
        <charset val="204"/>
      </rPr>
      <t>Обеспечение реализации мероприятий по выполнению учреждением по организации работы с молодежью муниципального задания</t>
    </r>
  </si>
  <si>
    <r>
      <rPr>
        <b/>
        <sz val="12"/>
        <rFont val="Times New Roman"/>
        <family val="1"/>
        <charset val="204"/>
      </rPr>
      <t xml:space="preserve">Контрольное событие 74. </t>
    </r>
    <r>
      <rPr>
        <sz val="12"/>
        <rFont val="Times New Roman"/>
        <family val="1"/>
        <charset val="204"/>
      </rPr>
      <t xml:space="preserve">Обеспечено функционирование муниципального учреждения по организации работы с молодежью (отчет о выполнении муниципального задания)
</t>
    </r>
  </si>
  <si>
    <r>
      <rPr>
        <b/>
        <sz val="12"/>
        <rFont val="Times New Roman"/>
        <family val="1"/>
        <charset val="204"/>
      </rPr>
      <t>Мероприятие 3.4.1.2.</t>
    </r>
    <r>
      <rPr>
        <sz val="12"/>
        <rFont val="Times New Roman"/>
        <family val="1"/>
        <charset val="204"/>
      </rPr>
      <t xml:space="preserve"> Поддержка талантливой молодежи и одаренных учащихся </t>
    </r>
  </si>
  <si>
    <r>
      <rPr>
        <b/>
        <sz val="12"/>
        <rFont val="Times New Roman"/>
        <family val="1"/>
        <charset val="204"/>
      </rPr>
      <t xml:space="preserve">Контрольное событие 75. </t>
    </r>
    <r>
      <rPr>
        <sz val="12"/>
        <rFont val="Times New Roman"/>
        <family val="1"/>
        <charset val="204"/>
      </rPr>
      <t xml:space="preserve">Своевременно обеспечены ежемесячные выплаты стипендий учащимся 
</t>
    </r>
  </si>
  <si>
    <r>
      <rPr>
        <b/>
        <sz val="12"/>
        <rFont val="Times New Roman"/>
        <family val="1"/>
        <charset val="204"/>
      </rPr>
      <t xml:space="preserve">Основное мероприятие 3.5.1. </t>
    </r>
    <r>
      <rPr>
        <sz val="12"/>
        <rFont val="Times New Roman"/>
        <family val="1"/>
        <charset val="204"/>
      </rPr>
      <t>Проведение комплекса мероприятий для мотивирования детей и молодежи по формированию здорового образа жизни</t>
    </r>
  </si>
  <si>
    <r>
      <t xml:space="preserve">Мероприятие 3.5.1.1. </t>
    </r>
    <r>
      <rPr>
        <sz val="12"/>
        <rFont val="Times New Roman"/>
        <family val="1"/>
        <charset val="204"/>
      </rPr>
      <t>Реализация комплекса мер по профилактике безнадзорности и правонарушений среди несовершеннолетних</t>
    </r>
  </si>
  <si>
    <r>
      <rPr>
        <b/>
        <sz val="12"/>
        <rFont val="Times New Roman"/>
        <family val="1"/>
        <charset val="204"/>
      </rPr>
      <t xml:space="preserve">Контрольное событие 76. </t>
    </r>
    <r>
      <rPr>
        <sz val="12"/>
        <rFont val="Times New Roman"/>
        <family val="1"/>
        <charset val="204"/>
      </rPr>
      <t xml:space="preserve">Проведены мероприятия, направленные на здоровый образ жизни и профилактику асоциальных проявлений среди несовершеннолетних
</t>
    </r>
  </si>
  <si>
    <r>
      <rPr>
        <b/>
        <sz val="12"/>
        <rFont val="Times New Roman"/>
        <family val="1"/>
        <charset val="204"/>
      </rPr>
      <t xml:space="preserve">Контрольное событие 77. </t>
    </r>
    <r>
      <rPr>
        <sz val="12"/>
        <rFont val="Times New Roman"/>
        <family val="1"/>
        <charset val="204"/>
      </rPr>
      <t xml:space="preserve">Организована деятельность школьных спортивных клубов (не менее 28 клубов)
</t>
    </r>
  </si>
  <si>
    <r>
      <rPr>
        <b/>
        <sz val="12"/>
        <rFont val="Times New Roman"/>
        <family val="1"/>
        <charset val="204"/>
      </rPr>
      <t>Основное мероприятие 4.1.1.</t>
    </r>
    <r>
      <rPr>
        <sz val="12"/>
        <rFont val="Times New Roman"/>
        <family val="1"/>
        <charset val="204"/>
      </rPr>
      <t xml:space="preserve"> Обеспечение функций муниципальных органов, в том числе территориальных органов</t>
    </r>
  </si>
  <si>
    <r>
      <rPr>
        <b/>
        <sz val="12"/>
        <rFont val="Times New Roman"/>
        <family val="1"/>
        <charset val="204"/>
      </rPr>
      <t>Основное мероприятие 4.1.2.</t>
    </r>
    <r>
      <rPr>
        <sz val="12"/>
        <rFont val="Times New Roman"/>
        <family val="1"/>
        <charset val="204"/>
      </rPr>
      <t xml:space="preserve"> Реализация прочих функций, связанных с муниципальным управлением</t>
    </r>
  </si>
  <si>
    <r>
      <rPr>
        <b/>
        <sz val="12"/>
        <rFont val="Times New Roman"/>
        <family val="1"/>
        <charset val="204"/>
      </rPr>
      <t>Основное мероприятие 4.1.3.</t>
    </r>
    <r>
      <rPr>
        <sz val="12"/>
        <rFont val="Times New Roman"/>
        <family val="1"/>
        <charset val="204"/>
      </rPr>
      <t xml:space="preserve"> Обеспечение деятельности (оказание услуг) муниципальных учреждений (организаций)</t>
    </r>
  </si>
  <si>
    <r>
      <rPr>
        <b/>
        <sz val="12"/>
        <rFont val="Times New Roman"/>
        <family val="1"/>
        <charset val="204"/>
      </rPr>
      <t xml:space="preserve">Основное мероприятие 4.1.4. </t>
    </r>
    <r>
      <rPr>
        <sz val="12"/>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</si>
  <si>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t xml:space="preserve">Основное мероприятие 4.1.6. </t>
    </r>
    <r>
      <rPr>
        <sz val="12"/>
        <rFont val="Times New Roman"/>
        <family val="1"/>
        <charset val="204"/>
      </rPr>
      <t xml:space="preserve">Обеспечение комплексной работы по энергосбережению и повышению энергетической эффективности организаций, в том числе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данных
</t>
    </r>
    <r>
      <rPr>
        <b/>
        <sz val="12"/>
        <rFont val="Times New Roman"/>
        <family val="1"/>
        <charset val="204"/>
      </rPr>
      <t xml:space="preserve">
</t>
    </r>
  </si>
  <si>
    <r>
      <rPr>
        <b/>
        <sz val="12"/>
        <color theme="1"/>
        <rFont val="Times New Roman"/>
        <family val="1"/>
        <charset val="204"/>
      </rPr>
      <t>Контрольное событие 37.</t>
    </r>
    <r>
      <rPr>
        <sz val="12"/>
        <color theme="1"/>
        <rFont val="Times New Roman"/>
        <family val="1"/>
        <charset val="204"/>
      </rPr>
      <t xml:space="preserve"> Мониторинг выполнения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r>
  </si>
  <si>
    <t xml:space="preserve">            Наименование муниципальной программы: "Развитие образования"
                     отчетный период: 9 месяцев 2024 г.
</t>
  </si>
  <si>
    <t>29.09.2023 г. приняты заявки от 3-х субъектов малого и среднего предпринимательства на получение в 2024г.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Осуществляются ежемесячные выплаты субсидии по заявке до 30 числа месяца.</t>
  </si>
  <si>
    <t>За период 9 месяцев 2024г. принято и своевременно рассмотрено 5366 заявлений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</si>
  <si>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За период  9 месяцев 2024г. своевременно выдано 3789 решений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 1577 решений об отказе в предоставлении муниципальной услуги.</t>
  </si>
  <si>
    <t>В  период весенних и летних каникул работали 36 детских оздоровительных лагерей с дневным пребыванием, 24 лагеря труда и отдыха с охватом 14338 детей, в том числе 1891 ребенок, находящийся в ТЖС. Отчет о проведении оздоровительной кампании вносится в ПК АРИСМО по состоянию на 01 число каждого месяца.</t>
  </si>
  <si>
    <t xml:space="preserve">Для реализации мероприятий  молодёжной политики на территории МО ГО "Сыктывкар" обеспечено функционирование МАУ "Молодёжный центр г.Сыктывкара". По итогам 9 месяцев 2024 года  показатели, характеризующие качество услуги по реализации молодежной политики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</si>
  <si>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 xml:space="preserve">За 9 месяцев 2024 года проведены мероприятия: городские соревнования среди учащихся муниципальных организаций дополнительного образования: баскетболу, волейболу, художественной гимнастике, шахматам, самбо, пауэрлифтингу, мини-футболу. Мероприятия в муниципальных общеобразовательных организациях: зимний фестиваль ГТО среди учащихся и работников образовательных организаций, летний фестиваль ГТО, "Лыжня России", соревнования по конькобежному спорту "Лед надежды нашей",  Летний фестиваль ГТО, Фестиваль ГТО среди учащихся. Охват составил более 34 000 учащихся.  </t>
  </si>
  <si>
    <t>3.</t>
  </si>
  <si>
    <t>5.3.</t>
  </si>
  <si>
    <t xml:space="preserve">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 проведен своевременно 09.01.2024г., 02.02.2024г., 04.03.2024г., 04.04.2024г., 03.05.2024г., 04.06.2024г., 04.07.2024г., 02.08.2024г., 04.09.2024г. Предписаний органов Госпожнадзора нет. Выполнено предписание в ДОО № 65.   </t>
  </si>
  <si>
    <t>С 01.09.2024 года введены изменения в ФГОС, введены новые учебные предметы труд (технология) и ОБЗР. В период с мая по октябрь 2024 года повышение квалификации по преподаванию новых учебных предметов прошли учителя  36 МОО - 100%, в которых изучаются эти предметы на уровне основного общего и среднего общего образования.</t>
  </si>
  <si>
    <t>В период с 02.08.2024 по 15.08.2024 межведомственной муниципальной комиссией проведена приемка готовности 33 муниципальных общеобразовательных организаций к новому 2024-2025 учебному году и работе в зимних условиях. Здания 4-х муниципальных общеобразовательных организаций: МАОУ "СОШ № 16", МАОУ "СОШ № 21", МАОУ "СОШ № 31", МАОУ "СОШ № 36", находятся на капитальном ремонте. По итогам приемки 33 мунциипальные общеобразовательные организации признаны готовыми к новому учебному году и составлено 33 акта проверки готовности общеобразовательных организаций к новому учебному году и работе в зимних условиях.</t>
  </si>
  <si>
    <t>В период с 02.08.2024 по 15.08.2024 межведомственной муниципальной комиссией проведена приемка готовности 33 муниципальных общеобразовательных организаций к новому 2024-2025 учебному году и работе в зимних условиях. Здания 4-х муниципальных общеобразовательных организаций: МАОУ "СОШ № 16", МАОУ "СОШ № 21", МАОУ "СОШ № 31", МАОУ "СОШ № 36", находятся на капитальном ремонте. По итогам приемки составлено 33 акта проверки готовности общеобразовательных организаций к новому учебному году и работе в зимних условиях. Приказ управления образования от 23.08.2024 № 669 "Об итогах подготовки муниципальных образовательных организаций  МО ГО «Сыктывкар» к новому 2024-2025 учебному году и работе в зимних условиях".</t>
  </si>
  <si>
    <t>Мониторинг проведен в срок до 01.09.2024, в муниципальных общеобразовательных организациях коми язык изучают 17533 учащихся.</t>
  </si>
  <si>
    <t>Приказ от 23.08.2024 № 669 "Об итогах подготовки муниципальных образовательных организаций МО ГО "Сыктывкар" к новому 2024-2025 учебному году и работе на зимних условиях" .</t>
  </si>
  <si>
    <t xml:space="preserve">Дополнительно 0,5 ставки  советника директора по воспитанию и взаимодействию с детскими общественными объединениями включена в штатное расписание МОУ "НОШ № 6".
</t>
  </si>
  <si>
    <t>Достижение целевого показателя заработной платы педагогических работников муниципальных образовательных организаций  в МО ГО "Сыктывкар" за 9 месяцев 2024 года - 82,1 %. По итогам 2024 года целевые показатели будут выполнены на 100%.</t>
  </si>
  <si>
    <t>Достижение целевого показателя заработной платы педагогических работников муниципальных организаций дополнительного образования детей в МО ГО "Сыктывкар" за 9 месяцев 2024 года - 88,1 %. По итогам 2024 года целевые показатели будут выполнены на 100%.</t>
  </si>
  <si>
    <t>Введен в эксплуатацию учебный корпус МОУ "СОШ № 30" г.Сыктывкара в м. Емваль на 825 мест. К 1 сентября 2024 объект оснащен оборудованием в полном объеме.</t>
  </si>
  <si>
    <t>Мониторинг объема оказания услуг психолого-педагогической, методической и консультативной помощи родителям (законным представителям) проведен - 11.01.2024 г., 13.02.2024 г., 14.03.2024 г., 11.04.2024 г., 13.05.2024 г., 13.06.2024 г. , 12.07.2024 г., 13.08.2024 г., 13.09.2024 г. Согласно мониторинга  плановые значения по количеству и видам оказанных услуг достигнуты.</t>
  </si>
  <si>
    <t>В результате мониторинга скорости Интернет-соединения в общеобразовательных организациях, проведенного в мае 2023 года,  выявлено, что во всех 37 МОО г. Сыктывкара скорость Интернет - соединения составляет не менее 100 Мбит/с.</t>
  </si>
  <si>
    <r>
      <rPr>
        <b/>
        <sz val="12"/>
        <rFont val="Times New Roman"/>
        <family val="1"/>
        <charset val="204"/>
      </rPr>
      <t xml:space="preserve">Контрольное событие 41. </t>
    </r>
    <r>
      <rPr>
        <sz val="12"/>
        <rFont val="Times New Roman"/>
        <family val="1"/>
        <charset val="204"/>
      </rPr>
      <t xml:space="preserve">Обеспечено выполнение Соглашения по предоставлению выплат за классное руководство 
</t>
    </r>
  </si>
  <si>
    <r>
      <rPr>
        <b/>
        <sz val="12"/>
        <rFont val="Times New Roman"/>
        <family val="1"/>
        <charset val="204"/>
      </rPr>
      <t xml:space="preserve">Контрольное событие 71. </t>
    </r>
    <r>
      <rPr>
        <sz val="12"/>
        <rFont val="Times New Roman"/>
        <family val="1"/>
        <charset val="204"/>
      </rPr>
      <t xml:space="preserve">Обеспечено проведение фестивалей, конкурсов, форумов и конференций (не менее 10 мероприятий), обеспечена деятельность РДШ
</t>
    </r>
  </si>
  <si>
    <r>
      <rPr>
        <b/>
        <sz val="12"/>
        <rFont val="Times New Roman"/>
        <family val="1"/>
        <charset val="204"/>
      </rPr>
      <t>Основное мероприятие 2.1.3.</t>
    </r>
    <r>
      <rPr>
        <sz val="12"/>
        <rFont val="Times New Roman"/>
        <family val="1"/>
        <charset val="204"/>
      </rPr>
      <t xml:space="preserve">  Обеспечение доступности приоритетных объектов и </t>
    </r>
    <r>
      <rPr>
        <sz val="12"/>
        <rFont val="Times New Roman"/>
        <family val="1"/>
        <charset val="204"/>
      </rPr>
      <t>услуг в приоритетных сферах жизнедеятельности инвалидов и других маломобильных групп населения</t>
    </r>
  </si>
  <si>
    <t>За 9 месяцев 2024 года в детские лагеря на территории Республики Коми и черноморского побережья выехали 860 детей.</t>
  </si>
  <si>
    <t xml:space="preserve">В соответствии с приказами  управления образования АМО ГО  "Сыктывкар" от 25.09.2024 № 789  "Об итогах  проведения  конкурса по отбору кандидатов – учащихся муниципальных образовательных организаций на присуждение стипендии главы МО ГО "Сыктывкар" - руководителя администрации" назначена стипендия  Главы МО ГО "Сыктывкар" - руководителя администрации.  С 1 сентября 2024 года по 31 мая 2025 года в размере 1000 рублей получили 93 учащихся 11-х классов, 28 учащихся муниципальных организаций дополнительного  образования, 1 учащийся из муниципальной образовательной организации активист первичного отделения «Движения Первых» (всего 122 стипендиата).                                                                   </t>
  </si>
  <si>
    <r>
      <t xml:space="preserve">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t>
    </r>
    <r>
      <rPr>
        <b/>
        <sz val="14"/>
        <color indexed="17"/>
        <rFont val="Times New Roman"/>
        <family val="1"/>
        <charset val="204"/>
      </rPr>
      <t>эффективной</t>
    </r>
    <r>
      <rPr>
        <b/>
        <sz val="14"/>
        <rFont val="Times New Roman"/>
        <family val="1"/>
        <charset val="204"/>
      </rPr>
      <t xml:space="preserve"> по итогам реализации за 9 месяцев 2024 года
Эффективность = ((ВК / К) + (ОС / С)) / 2 x 100 = (33/78)+(5973322,4/7695032,3)/2*100= 60% (эффективна, если больше или равно 50 %)</t>
    </r>
  </si>
  <si>
    <t>По состоянию на 01.09.2024 37 муниципальных общеобразовательных орагнизаций перешли на федеральные государственные образовательные стандарты начального общего, основного общего и среднего общего образования, что составляет 100%.  В 2024-2025 учебном году учащиеся 1-3, 5-7 и 10-11 классов перешли на обучение по обновленным федеральным государственным образовательным стандартам.</t>
  </si>
  <si>
    <r>
      <t>За 9 месяцев 2024 г. услуга по реализации основных общеобразовательных программ оказана</t>
    </r>
    <r>
      <rPr>
        <b/>
        <sz val="12"/>
        <rFont val="Times New Roman"/>
        <family val="1"/>
        <charset val="204"/>
      </rPr>
      <t xml:space="preserve"> 33992</t>
    </r>
    <r>
      <rPr>
        <sz val="12"/>
        <rFont val="Times New Roman"/>
        <family val="1"/>
        <charset val="204"/>
      </rPr>
      <t xml:space="preserve"> учащимся в 37 общеобразовательных организациях. На  30.09.2024 г. отчет о выполнении муниципального задания подготовлен всеми организациями.</t>
    </r>
  </si>
  <si>
    <t xml:space="preserve">По состоянию на 30.09.2024 обеспечено функционирование 8 муниципальных организаций дополнительного образования с общим охватом 17672 учащихся.  По итогам 9 месяцев 2024 года  показатели, характеризующие качество услуги по реализации дополнительных общеобразовательных общеразвивающих программ (очно-заочная форма),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</si>
  <si>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 xml:space="preserve">Ежемесячная  денежная  компенсация за 9 месяцев 2024 г. предоставлена 85 получателям. По состоянию на 30.09.2024 просроченной задолженности по выплате денежной компенсации нет. </t>
  </si>
  <si>
    <t xml:space="preserve">На 30.09.2024  в 37 муниципальных образовательных организациях введена ставка «Советник директора по воспитанию и взаимодействию с детскими общественными объединениями». Трудоустроены 36 советников директора по воспитанию, вакансия 1 место. Центры детских инициатив созданы и функционируют во всех 37 общеобразовательных организациях города. </t>
  </si>
  <si>
    <t>Мониторинг выполнения муниципального задания муниципальными дошкольными образовательными организациями по состоянию на 30.09.2024 проведен своевременно.
Проведенный анализ выполнения образовательными учреждениями муниципальных заданий в целом показывает, что муниципальное задание:
- выполнено в полном объеме в 29-ти образовательных учреждениях: (процент исполнения муниципального задания в данном учреждении составляет больше либо ровно 100%); 
- выполнено в 29-ти образовательных учреждениях: (процент исполнения муниципальных заданий в данных учреждениях составляет от 95% до 100%); 
 Образовательных учреждений, не выполнивших муниципальные задания (процент исполнения муниципальных заданий составляет от 90% до 85%), не имеется.</t>
  </si>
  <si>
    <t>Мониторинг кредиторской задолженности по оплате муниципальными дошкольными образовательными организациями расходов по коммунальным услугам по состоянию на 30.09.2024 проведен своевременно. Просроченная задолженность по оплате коммунальных услуг во всех муниципальных дошкольных образовательных организациях отсутствует.</t>
  </si>
  <si>
    <t>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по состоянию на 30.09.2024  проведен своевременно.
Проведенный анализ показал, что муниципальное задание "Выполнено в полном объеме".</t>
  </si>
  <si>
    <t>Мониторинг средней заработной платы педагогических работников муниципальных дошкольных образовательных организаций проведен своевременно. Проведенный анализ выполнения целевого показателя по педагогическим работникам показал, что средняя заработная плата педагогических работников муниципальных дошкольных образовательных организаций по состоянию на 30.09.2024  составила 51 466,76 руб., что соответствует 100,9 % установленного целевого показателя среднемесячной заработной платы педагогических работников, реализующих образовательные программы дошкольного образования.</t>
  </si>
  <si>
    <t>19.03.2024г., 19.06.2024 г., 19.09.2024 г.  подготовлены отчеты за  2024 г.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</si>
</sst>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 _₽_-;\-* #,##0.0\ _₽_-;_-* &quot;-&quot;??\ _₽_-;_-@_-"/>
    <numFmt numFmtId="165" formatCode="_-* #,##0.0\ _₽_-;\-* #,##0.0\ _₽_-;_-* &quot;-&quot;?\ _₽_-;_-@_-"/>
    <numFmt numFmtId="166" formatCode="#,##0.0"/>
    <numFmt numFmtId="167" formatCode="0.0"/>
    <numFmt numFmtId="168" formatCode="#,##0.00000"/>
  </numFmts>
  <fonts count="32" x14ac:knownFonts="1">
    <font>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10"/>
      <name val="Arial"/>
      <family val="2"/>
      <charset val="204"/>
    </font>
    <font>
      <sz val="11"/>
      <name val="Calibri"/>
      <family val="2"/>
      <charset val="204"/>
      <scheme val="minor"/>
    </font>
    <font>
      <sz val="11"/>
      <name val="Times New Roman"/>
      <family val="1"/>
      <charset val="204"/>
    </font>
    <font>
      <b/>
      <sz val="14"/>
      <name val="Times New Roman"/>
      <family val="1"/>
      <charset val="204"/>
    </font>
    <font>
      <b/>
      <sz val="14"/>
      <color indexed="17"/>
      <name val="Times New Roman"/>
      <family val="1"/>
      <charset val="204"/>
    </font>
    <font>
      <sz val="12"/>
      <color theme="1"/>
      <name val="Times New Roman"/>
      <family val="1"/>
      <charset val="204"/>
    </font>
    <font>
      <sz val="10"/>
      <color rgb="FF000000"/>
      <name val="Arial"/>
      <family val="2"/>
      <charset val="204"/>
    </font>
    <font>
      <sz val="14"/>
      <color theme="1"/>
      <name val="Calibri"/>
      <family val="2"/>
      <charset val="204"/>
      <scheme val="minor"/>
    </font>
    <font>
      <sz val="14"/>
      <color theme="1"/>
      <name val="Times New Roman"/>
      <family val="1"/>
      <charset val="204"/>
    </font>
    <font>
      <sz val="10"/>
      <color rgb="FF000000"/>
      <name val="Arial"/>
      <family val="2"/>
      <charset val="204"/>
    </font>
    <font>
      <sz val="13"/>
      <name val="Times New Roman"/>
      <family val="1"/>
      <charset val="204"/>
    </font>
    <font>
      <sz val="13"/>
      <color theme="1"/>
      <name val="Times New Roman"/>
      <family val="1"/>
      <charset val="204"/>
    </font>
    <font>
      <sz val="13"/>
      <color theme="1"/>
      <name val="Calibri"/>
      <family val="2"/>
      <charset val="204"/>
      <scheme val="minor"/>
    </font>
    <font>
      <sz val="13"/>
      <name val="Calibri"/>
      <family val="2"/>
      <charset val="204"/>
      <scheme val="minor"/>
    </font>
    <font>
      <b/>
      <sz val="12"/>
      <color theme="1"/>
      <name val="Times New Roman"/>
      <family val="1"/>
      <charset val="204"/>
    </font>
    <font>
      <i/>
      <sz val="12"/>
      <name val="Times New Roman"/>
      <family val="1"/>
      <charset val="204"/>
    </font>
    <font>
      <b/>
      <sz val="11"/>
      <name val="Calibri"/>
      <family val="2"/>
      <charset val="204"/>
      <scheme val="minor"/>
    </font>
    <font>
      <sz val="10"/>
      <color rgb="FF000000"/>
      <name val="Arial"/>
      <family val="2"/>
      <charset val="204"/>
    </font>
    <font>
      <b/>
      <sz val="10"/>
      <color rgb="FF000000"/>
      <name val="Arial"/>
      <family val="2"/>
      <charset val="204"/>
    </font>
    <font>
      <sz val="10"/>
      <color rgb="FF000000"/>
      <name val="Arial Cyr"/>
    </font>
    <font>
      <b/>
      <sz val="11"/>
      <color rgb="FF000000"/>
      <name val="Arial"/>
      <family val="2"/>
      <charset val="204"/>
    </font>
    <font>
      <sz val="18"/>
      <name val="Calibri"/>
      <family val="2"/>
      <charset val="204"/>
      <scheme val="minor"/>
    </font>
    <font>
      <sz val="16"/>
      <name val="Calibri"/>
      <family val="2"/>
      <charset val="204"/>
      <scheme val="minor"/>
    </font>
    <font>
      <sz val="20"/>
      <name val="Calibri"/>
      <family val="2"/>
      <charset val="204"/>
      <scheme val="minor"/>
    </font>
    <font>
      <sz val="22"/>
      <name val="Calibri"/>
      <family val="2"/>
      <charset val="204"/>
      <scheme val="minor"/>
    </font>
    <font>
      <sz val="16"/>
      <name val="Times New Roman"/>
      <family val="1"/>
      <charset val="204"/>
    </font>
    <font>
      <b/>
      <sz val="16"/>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D5AB"/>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A6A6A6"/>
      </bottom>
      <diagonal/>
    </border>
    <border>
      <left style="thin">
        <color rgb="FFBFBFBF"/>
      </left>
      <right style="thin">
        <color rgb="FFD9D9D9"/>
      </right>
      <top/>
      <bottom style="thin">
        <color rgb="FFD9D9D9"/>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s>
  <cellStyleXfs count="13">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5" fillId="0" borderId="0"/>
    <xf numFmtId="4" fontId="11" fillId="0" borderId="8">
      <alignment horizontal="right" vertical="top" shrinkToFit="1"/>
    </xf>
    <xf numFmtId="4" fontId="14" fillId="0" borderId="8">
      <alignment horizontal="right" vertical="top" shrinkToFit="1"/>
    </xf>
    <xf numFmtId="4" fontId="11" fillId="0" borderId="8">
      <alignment horizontal="right" vertical="top" shrinkToFit="1"/>
    </xf>
    <xf numFmtId="0" fontId="22" fillId="0" borderId="0">
      <alignment horizontal="right" vertical="top" wrapText="1"/>
    </xf>
    <xf numFmtId="49" fontId="23" fillId="0" borderId="10">
      <alignment horizontal="center" vertical="center" wrapText="1"/>
    </xf>
    <xf numFmtId="49" fontId="24" fillId="0" borderId="11">
      <alignment horizontal="center" vertical="top" shrinkToFit="1"/>
    </xf>
    <xf numFmtId="49" fontId="22" fillId="0" borderId="9">
      <alignment horizontal="center" vertical="top" shrinkToFit="1"/>
    </xf>
    <xf numFmtId="4" fontId="25" fillId="3" borderId="12">
      <alignment horizontal="right" shrinkToFit="1"/>
    </xf>
    <xf numFmtId="4" fontId="25" fillId="3" borderId="13">
      <alignment horizontal="right" shrinkToFit="1"/>
    </xf>
  </cellStyleXfs>
  <cellXfs count="158">
    <xf numFmtId="0" fontId="0" fillId="0" borderId="0" xfId="0"/>
    <xf numFmtId="166" fontId="8" fillId="0" borderId="0" xfId="0" applyNumberFormat="1" applyFont="1" applyAlignment="1">
      <alignment vertical="top" wrapText="1"/>
    </xf>
    <xf numFmtId="166" fontId="15" fillId="0" borderId="0" xfId="2" applyNumberFormat="1" applyFont="1" applyFill="1" applyAlignment="1">
      <alignment horizontal="center" vertical="top" wrapText="1"/>
    </xf>
    <xf numFmtId="0" fontId="16" fillId="0" borderId="0" xfId="0" applyFont="1"/>
    <xf numFmtId="166" fontId="16" fillId="0" borderId="0" xfId="0" applyNumberFormat="1" applyFont="1" applyAlignment="1">
      <alignment horizontal="center" vertical="top" wrapText="1"/>
    </xf>
    <xf numFmtId="166" fontId="15" fillId="0" borderId="0" xfId="0" applyNumberFormat="1" applyFont="1" applyAlignment="1">
      <alignment horizontal="center" vertical="top" wrapText="1"/>
    </xf>
    <xf numFmtId="0" fontId="17" fillId="0" borderId="0" xfId="0" applyFont="1"/>
    <xf numFmtId="166" fontId="17" fillId="0" borderId="0" xfId="0" applyNumberFormat="1" applyFont="1" applyAlignment="1">
      <alignment horizontal="center" vertical="top" wrapText="1"/>
    </xf>
    <xf numFmtId="166" fontId="18" fillId="0" borderId="0" xfId="0" applyNumberFormat="1" applyFont="1" applyAlignment="1">
      <alignment horizontal="center" vertical="top" wrapText="1"/>
    </xf>
    <xf numFmtId="0" fontId="18" fillId="0" borderId="0" xfId="0" applyFont="1"/>
    <xf numFmtId="166" fontId="6" fillId="0" borderId="0" xfId="0" applyNumberFormat="1" applyFont="1"/>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13" fillId="0" borderId="0" xfId="0" applyFont="1"/>
    <xf numFmtId="0" fontId="12" fillId="0" borderId="0" xfId="0" applyFont="1"/>
    <xf numFmtId="0" fontId="6" fillId="0" borderId="0" xfId="0" applyFont="1" applyAlignment="1">
      <alignment horizontal="left" vertical="top"/>
    </xf>
    <xf numFmtId="0" fontId="18" fillId="0" borderId="0" xfId="0" applyFont="1" applyAlignment="1">
      <alignment vertical="top"/>
    </xf>
    <xf numFmtId="0" fontId="6" fillId="0" borderId="0" xfId="0" applyFont="1" applyAlignment="1">
      <alignment horizontal="center"/>
    </xf>
    <xf numFmtId="0" fontId="6" fillId="0" borderId="0" xfId="0" applyFont="1" applyAlignment="1">
      <alignment vertical="top"/>
    </xf>
    <xf numFmtId="49" fontId="3" fillId="2" borderId="1" xfId="0" applyNumberFormat="1" applyFont="1" applyFill="1" applyBorder="1" applyAlignment="1">
      <alignment horizontal="justify" vertical="top"/>
    </xf>
    <xf numFmtId="166" fontId="3" fillId="2" borderId="1" xfId="2" applyNumberFormat="1" applyFont="1" applyFill="1" applyBorder="1" applyAlignment="1">
      <alignment horizontal="center" vertical="top" wrapText="1"/>
    </xf>
    <xf numFmtId="14" fontId="10" fillId="2" borderId="1" xfId="0" applyNumberFormat="1" applyFont="1" applyFill="1" applyBorder="1" applyAlignment="1">
      <alignment horizontal="center" vertical="center"/>
    </xf>
    <xf numFmtId="0" fontId="3" fillId="2" borderId="1" xfId="0" applyFont="1" applyFill="1" applyBorder="1" applyAlignment="1">
      <alignment vertical="top"/>
    </xf>
    <xf numFmtId="0" fontId="6" fillId="0" borderId="0" xfId="0" applyFont="1"/>
    <xf numFmtId="0" fontId="6" fillId="0" borderId="0" xfId="0" applyFont="1"/>
    <xf numFmtId="0" fontId="3" fillId="2" borderId="1" xfId="0" applyFont="1" applyFill="1" applyBorder="1" applyAlignment="1">
      <alignment vertical="center" wrapText="1"/>
    </xf>
    <xf numFmtId="166" fontId="3" fillId="2" borderId="1" xfId="0" applyNumberFormat="1" applyFont="1" applyFill="1" applyBorder="1" applyAlignment="1">
      <alignment horizontal="center" vertical="top" wrapText="1"/>
    </xf>
    <xf numFmtId="0" fontId="3" fillId="2" borderId="1" xfId="0" applyFont="1" applyFill="1" applyBorder="1" applyAlignment="1">
      <alignment vertical="center"/>
    </xf>
    <xf numFmtId="0" fontId="10" fillId="2" borderId="1" xfId="0" applyFont="1" applyFill="1" applyBorder="1" applyAlignment="1">
      <alignment vertical="top"/>
    </xf>
    <xf numFmtId="166" fontId="10" fillId="2" borderId="1" xfId="0" applyNumberFormat="1" applyFont="1" applyFill="1" applyBorder="1" applyAlignment="1">
      <alignment horizontal="center" vertical="top" wrapText="1"/>
    </xf>
    <xf numFmtId="0" fontId="3" fillId="2" borderId="1" xfId="0" applyFont="1" applyFill="1" applyBorder="1" applyAlignment="1">
      <alignment horizontal="left" vertical="center"/>
    </xf>
    <xf numFmtId="165" fontId="6" fillId="0" borderId="0" xfId="0" applyNumberFormat="1" applyFont="1" applyAlignment="1">
      <alignment horizontal="center"/>
    </xf>
    <xf numFmtId="164" fontId="6" fillId="0" borderId="0" xfId="0" applyNumberFormat="1" applyFont="1" applyAlignment="1">
      <alignment horizontal="center"/>
    </xf>
    <xf numFmtId="166" fontId="21" fillId="0" borderId="0" xfId="0" applyNumberFormat="1" applyFont="1"/>
    <xf numFmtId="0" fontId="3" fillId="2" borderId="1" xfId="0" applyFont="1" applyFill="1" applyBorder="1"/>
    <xf numFmtId="49" fontId="10" fillId="2" borderId="1" xfId="0" applyNumberFormat="1" applyFont="1" applyFill="1" applyBorder="1" applyAlignment="1">
      <alignment horizontal="right" vertical="top"/>
    </xf>
    <xf numFmtId="0" fontId="4" fillId="2" borderId="1" xfId="0" applyFont="1" applyFill="1" applyBorder="1" applyAlignment="1">
      <alignment vertical="top"/>
    </xf>
    <xf numFmtId="0" fontId="4" fillId="2" borderId="1" xfId="0" applyFont="1" applyFill="1" applyBorder="1"/>
    <xf numFmtId="168" fontId="8" fillId="0" borderId="0" xfId="0" applyNumberFormat="1" applyFont="1" applyAlignment="1">
      <alignment vertical="top" wrapText="1"/>
    </xf>
    <xf numFmtId="166" fontId="26" fillId="0" borderId="0" xfId="0" applyNumberFormat="1" applyFont="1"/>
    <xf numFmtId="166" fontId="27" fillId="0" borderId="0" xfId="0" applyNumberFormat="1" applyFont="1"/>
    <xf numFmtId="166" fontId="28" fillId="0" borderId="0" xfId="0" applyNumberFormat="1" applyFont="1"/>
    <xf numFmtId="166" fontId="29" fillId="0" borderId="0" xfId="0" applyNumberFormat="1" applyFont="1"/>
    <xf numFmtId="0" fontId="6" fillId="0" borderId="1" xfId="0" applyFont="1" applyBorder="1"/>
    <xf numFmtId="166" fontId="3" fillId="2" borderId="1" xfId="4" applyNumberFormat="1" applyFont="1" applyFill="1" applyBorder="1" applyAlignment="1">
      <alignment horizontal="center" vertical="top" wrapText="1" shrinkToFit="1"/>
    </xf>
    <xf numFmtId="166" fontId="3"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xf>
    <xf numFmtId="167" fontId="10" fillId="2" borderId="1"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xf>
    <xf numFmtId="166" fontId="4" fillId="2" borderId="1" xfId="0" applyNumberFormat="1" applyFont="1" applyFill="1" applyBorder="1" applyAlignment="1">
      <alignment horizontal="center" vertical="top" wrapText="1"/>
    </xf>
    <xf numFmtId="166" fontId="4" fillId="2" borderId="1" xfId="2" applyNumberFormat="1" applyFont="1" applyFill="1" applyBorder="1" applyAlignment="1">
      <alignment horizontal="center" vertical="top" wrapText="1"/>
    </xf>
    <xf numFmtId="167" fontId="3" fillId="2" borderId="1" xfId="0" applyNumberFormat="1" applyFont="1" applyFill="1" applyBorder="1" applyAlignment="1">
      <alignment horizontal="center"/>
    </xf>
    <xf numFmtId="166" fontId="4" fillId="2" borderId="1" xfId="0" applyNumberFormat="1" applyFont="1" applyFill="1" applyBorder="1" applyAlignment="1">
      <alignment horizontal="center" vertical="top"/>
    </xf>
    <xf numFmtId="166" fontId="3" fillId="2" borderId="1" xfId="0" applyNumberFormat="1" applyFont="1" applyFill="1" applyBorder="1" applyAlignment="1">
      <alignment horizontal="center" vertical="top"/>
    </xf>
    <xf numFmtId="167" fontId="3" fillId="2" borderId="1" xfId="0" applyNumberFormat="1" applyFont="1" applyFill="1" applyBorder="1" applyAlignment="1">
      <alignment horizontal="center" vertical="top"/>
    </xf>
    <xf numFmtId="0" fontId="3" fillId="2" borderId="1" xfId="0" applyFont="1" applyFill="1" applyBorder="1" applyAlignment="1">
      <alignment horizontal="center" vertical="top"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xf>
    <xf numFmtId="0" fontId="3" fillId="2" borderId="1" xfId="0" applyFont="1" applyFill="1" applyBorder="1" applyAlignment="1">
      <alignment horizontal="center" vertical="center"/>
    </xf>
    <xf numFmtId="0" fontId="4" fillId="2" borderId="1" xfId="0" applyFont="1" applyFill="1" applyBorder="1" applyAlignment="1">
      <alignment horizontal="justify" vertical="top" wrapText="1"/>
    </xf>
    <xf numFmtId="0" fontId="10" fillId="2" borderId="1" xfId="0" applyFont="1" applyFill="1" applyBorder="1" applyAlignment="1">
      <alignment horizontal="justify" vertical="top"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justify" vertical="top"/>
    </xf>
    <xf numFmtId="0" fontId="3" fillId="2" borderId="1" xfId="0" applyFont="1" applyFill="1" applyBorder="1" applyAlignment="1">
      <alignment vertical="top" wrapText="1"/>
    </xf>
    <xf numFmtId="0" fontId="3" fillId="2" borderId="1" xfId="0" applyFont="1" applyFill="1" applyBorder="1" applyAlignment="1">
      <alignment horizontal="justify" vertical="top" wrapText="1"/>
    </xf>
    <xf numFmtId="0" fontId="3" fillId="2" borderId="1" xfId="0" applyFont="1" applyFill="1" applyBorder="1" applyAlignment="1">
      <alignment horizontal="left" vertical="top"/>
    </xf>
    <xf numFmtId="0" fontId="10" fillId="2" borderId="1" xfId="0" applyFont="1" applyFill="1" applyBorder="1" applyAlignment="1">
      <alignment horizontal="left" vertical="top"/>
    </xf>
    <xf numFmtId="0" fontId="10" fillId="2" borderId="1" xfId="0" applyFont="1" applyFill="1" applyBorder="1" applyAlignment="1">
      <alignment vertical="top" wrapText="1"/>
    </xf>
    <xf numFmtId="14" fontId="3"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66" fontId="15" fillId="0" borderId="0" xfId="0" applyNumberFormat="1" applyFont="1" applyBorder="1" applyAlignment="1">
      <alignment horizontal="center" vertical="top" wrapText="1"/>
    </xf>
    <xf numFmtId="166" fontId="30" fillId="0" borderId="0" xfId="0" applyNumberFormat="1" applyFont="1" applyBorder="1"/>
    <xf numFmtId="166" fontId="31" fillId="0" borderId="0" xfId="0" applyNumberFormat="1" applyFont="1" applyBorder="1"/>
    <xf numFmtId="166" fontId="6" fillId="0" borderId="0" xfId="0" applyNumberFormat="1" applyFont="1" applyBorder="1"/>
    <xf numFmtId="0" fontId="6" fillId="0" borderId="0" xfId="0" applyFont="1" applyBorder="1"/>
    <xf numFmtId="14" fontId="10"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justify" vertical="top" wrapText="1"/>
      <protection locked="0"/>
    </xf>
    <xf numFmtId="0" fontId="10" fillId="2" borderId="1" xfId="0" applyFont="1" applyFill="1" applyBorder="1" applyAlignment="1">
      <alignment horizontal="left" vertical="top" wrapText="1"/>
    </xf>
    <xf numFmtId="0" fontId="3" fillId="2" borderId="0" xfId="0" applyFont="1" applyFill="1" applyAlignment="1">
      <alignment horizontal="left" vertical="top"/>
    </xf>
    <xf numFmtId="164" fontId="15" fillId="2" borderId="0" xfId="2" applyNumberFormat="1" applyFont="1" applyFill="1"/>
    <xf numFmtId="0" fontId="3" fillId="2" borderId="0" xfId="0" applyFont="1" applyFill="1"/>
    <xf numFmtId="0" fontId="15" fillId="2" borderId="0" xfId="0" applyFont="1" applyFill="1"/>
    <xf numFmtId="166" fontId="15" fillId="2" borderId="0" xfId="2" applyNumberFormat="1" applyFont="1" applyFill="1" applyAlignment="1">
      <alignment horizontal="center" vertical="top" wrapText="1"/>
    </xf>
    <xf numFmtId="0" fontId="13" fillId="2" borderId="0" xfId="0" applyFont="1" applyFill="1"/>
    <xf numFmtId="0" fontId="16" fillId="2" borderId="0" xfId="0" applyFont="1" applyFill="1"/>
    <xf numFmtId="166" fontId="16" fillId="2" borderId="0" xfId="0" applyNumberFormat="1" applyFont="1" applyFill="1" applyAlignment="1">
      <alignment horizontal="center" vertical="top" wrapText="1"/>
    </xf>
    <xf numFmtId="166" fontId="15" fillId="2" borderId="0" xfId="0" applyNumberFormat="1" applyFont="1" applyFill="1" applyBorder="1" applyAlignment="1">
      <alignment horizontal="center" vertical="top" wrapText="1"/>
    </xf>
    <xf numFmtId="0" fontId="3" fillId="2" borderId="6" xfId="0" applyFont="1" applyFill="1" applyBorder="1" applyAlignment="1">
      <alignment horizontal="center" vertical="center" wrapText="1"/>
    </xf>
    <xf numFmtId="166" fontId="3" fillId="2" borderId="6" xfId="2" applyNumberFormat="1" applyFont="1" applyFill="1" applyBorder="1" applyAlignment="1">
      <alignment horizontal="center" vertical="top" wrapText="1"/>
    </xf>
    <xf numFmtId="166" fontId="3" fillId="2" borderId="6" xfId="0" applyNumberFormat="1" applyFont="1" applyFill="1" applyBorder="1" applyAlignment="1">
      <alignment horizontal="center" vertical="top" wrapText="1"/>
    </xf>
    <xf numFmtId="164" fontId="6" fillId="0" borderId="0" xfId="0" applyNumberFormat="1" applyFont="1" applyBorder="1"/>
    <xf numFmtId="0" fontId="3" fillId="2" borderId="1" xfId="0" applyFont="1" applyFill="1" applyBorder="1" applyAlignment="1">
      <alignment horizontal="justify" vertical="top" wrapText="1"/>
    </xf>
    <xf numFmtId="0" fontId="3" fillId="2" borderId="1" xfId="0" applyFont="1" applyFill="1" applyBorder="1" applyAlignment="1">
      <alignment vertical="top" wrapText="1"/>
    </xf>
    <xf numFmtId="0" fontId="3" fillId="2" borderId="1" xfId="0" applyFont="1" applyFill="1" applyBorder="1" applyAlignment="1">
      <alignment horizontal="justify" vertical="top" wrapText="1"/>
    </xf>
    <xf numFmtId="0" fontId="3" fillId="2" borderId="1" xfId="0" applyFont="1" applyFill="1" applyBorder="1" applyAlignment="1">
      <alignment horizontal="center" vertical="top"/>
    </xf>
    <xf numFmtId="0" fontId="3" fillId="2" borderId="1" xfId="0" applyFont="1" applyFill="1" applyBorder="1" applyAlignment="1">
      <alignment horizontal="justify" vertical="top" wrapText="1"/>
    </xf>
    <xf numFmtId="0" fontId="3" fillId="2" borderId="1" xfId="0" applyFont="1" applyFill="1" applyBorder="1" applyAlignment="1">
      <alignment horizontal="left" vertical="top"/>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top" wrapText="1"/>
    </xf>
    <xf numFmtId="14" fontId="3"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3"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horizontal="justify" vertical="top" wrapText="1"/>
    </xf>
    <xf numFmtId="0" fontId="3" fillId="2" borderId="1" xfId="0" applyFont="1" applyFill="1" applyBorder="1" applyAlignment="1">
      <alignment horizontal="justify" vertical="top"/>
    </xf>
    <xf numFmtId="0" fontId="10" fillId="2" borderId="1" xfId="0" applyFont="1" applyFill="1" applyBorder="1" applyAlignment="1">
      <alignment horizontal="justify" vertical="top"/>
    </xf>
    <xf numFmtId="14"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justify" vertical="top" wrapText="1"/>
    </xf>
    <xf numFmtId="0" fontId="3" fillId="2" borderId="1" xfId="0"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0" fontId="4" fillId="2" borderId="1" xfId="0" applyFont="1" applyFill="1" applyBorder="1" applyAlignment="1">
      <alignment horizontal="left" vertical="top" wrapText="1"/>
    </xf>
    <xf numFmtId="14" fontId="10" fillId="2" borderId="1" xfId="0" applyNumberFormat="1" applyFont="1" applyFill="1" applyBorder="1" applyAlignment="1">
      <alignment horizontal="center" vertical="center"/>
    </xf>
    <xf numFmtId="0" fontId="10" fillId="2" borderId="1" xfId="0" applyFont="1" applyFill="1" applyBorder="1" applyAlignment="1">
      <alignment horizontal="left" vertical="top"/>
    </xf>
    <xf numFmtId="0" fontId="10" fillId="2" borderId="1" xfId="0" applyFont="1" applyFill="1" applyBorder="1" applyAlignment="1">
      <alignment vertical="top"/>
    </xf>
    <xf numFmtId="0" fontId="3"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xf>
    <xf numFmtId="0" fontId="10" fillId="2" borderId="1" xfId="0" applyFont="1" applyFill="1" applyBorder="1" applyAlignment="1">
      <alignment horizontal="center" vertical="top"/>
    </xf>
    <xf numFmtId="0" fontId="4" fillId="2" borderId="1" xfId="0" applyFont="1" applyFill="1" applyBorder="1" applyAlignment="1">
      <alignment horizontal="justify" vertical="top" wrapText="1"/>
    </xf>
    <xf numFmtId="16" fontId="3" fillId="2" borderId="1" xfId="0" applyNumberFormat="1" applyFont="1" applyFill="1" applyBorder="1" applyAlignment="1">
      <alignment horizontal="left" vertical="top" wrapText="1"/>
    </xf>
    <xf numFmtId="0" fontId="3" fillId="2" borderId="1" xfId="0" applyFont="1" applyFill="1" applyBorder="1" applyAlignment="1" applyProtection="1">
      <alignment horizontal="justify" vertical="top" wrapText="1"/>
      <protection locked="0"/>
    </xf>
    <xf numFmtId="0" fontId="3" fillId="2" borderId="1" xfId="0" applyFont="1" applyFill="1" applyBorder="1" applyAlignment="1">
      <alignment vertical="top"/>
    </xf>
    <xf numFmtId="0" fontId="0" fillId="0" borderId="0" xfId="0"/>
    <xf numFmtId="49" fontId="3" fillId="2" borderId="1" xfId="0" applyNumberFormat="1" applyFont="1" applyFill="1" applyBorder="1" applyAlignment="1">
      <alignment horizontal="justify" vertical="top" wrapText="1"/>
    </xf>
    <xf numFmtId="49" fontId="3" fillId="2" borderId="1" xfId="0" applyNumberFormat="1" applyFont="1" applyFill="1" applyBorder="1" applyAlignment="1">
      <alignment horizontal="justify" vertical="top"/>
    </xf>
    <xf numFmtId="49" fontId="10"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xf>
    <xf numFmtId="16" fontId="3" fillId="2" borderId="1" xfId="0" applyNumberFormat="1" applyFont="1" applyFill="1" applyBorder="1" applyAlignment="1">
      <alignment horizontal="left" vertical="top"/>
    </xf>
    <xf numFmtId="49" fontId="10" fillId="2" borderId="1" xfId="0" applyNumberFormat="1" applyFont="1" applyFill="1" applyBorder="1" applyAlignment="1">
      <alignment vertical="top"/>
    </xf>
    <xf numFmtId="0" fontId="0" fillId="2" borderId="1" xfId="0" applyFill="1" applyBorder="1" applyAlignment="1">
      <alignment horizontal="left" vertical="top"/>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10" fillId="2" borderId="1" xfId="0" applyFont="1" applyFill="1" applyBorder="1" applyAlignment="1"/>
    <xf numFmtId="0" fontId="10" fillId="2" borderId="1" xfId="0" applyFont="1" applyFill="1" applyBorder="1" applyAlignment="1">
      <alignment horizontal="center" vertical="top" wrapText="1"/>
    </xf>
    <xf numFmtId="0" fontId="4" fillId="2" borderId="1" xfId="0" applyFont="1" applyFill="1" applyBorder="1" applyAlignment="1">
      <alignment horizontal="justify" vertical="center" wrapText="1"/>
    </xf>
    <xf numFmtId="0" fontId="4" fillId="2" borderId="0" xfId="3" applyFont="1" applyFill="1" applyAlignment="1">
      <alignment horizontal="center" vertical="center" wrapText="1"/>
    </xf>
    <xf numFmtId="0" fontId="4" fillId="2" borderId="0" xfId="3" applyFont="1" applyFill="1" applyAlignment="1">
      <alignment horizontal="center" vertical="center"/>
    </xf>
    <xf numFmtId="14" fontId="10" fillId="2" borderId="1" xfId="0" applyNumberFormat="1" applyFont="1" applyFill="1" applyBorder="1" applyAlignment="1">
      <alignment horizontal="center" vertical="center" wrapText="1"/>
    </xf>
    <xf numFmtId="0" fontId="4" fillId="2" borderId="1" xfId="0" applyFont="1" applyFill="1" applyBorder="1" applyAlignment="1">
      <alignment horizontal="left" wrapText="1"/>
    </xf>
    <xf numFmtId="0" fontId="3" fillId="2" borderId="2" xfId="0" applyFont="1" applyFill="1" applyBorder="1" applyAlignment="1">
      <alignment horizontal="center" vertical="center"/>
    </xf>
    <xf numFmtId="0" fontId="0" fillId="2" borderId="4" xfId="0" applyFill="1" applyBorder="1" applyAlignment="1"/>
    <xf numFmtId="0" fontId="0" fillId="2" borderId="3" xfId="0" applyFill="1" applyBorder="1" applyAlignment="1"/>
    <xf numFmtId="0" fontId="3" fillId="2" borderId="1" xfId="0" applyFont="1" applyFill="1" applyBorder="1" applyAlignment="1">
      <alignment horizontal="left" vertical="center" wrapText="1"/>
    </xf>
    <xf numFmtId="16" fontId="3" fillId="2" borderId="1" xfId="0" applyNumberFormat="1" applyFont="1" applyFill="1" applyBorder="1" applyAlignment="1">
      <alignment horizontal="center" vertical="top"/>
    </xf>
    <xf numFmtId="0" fontId="4" fillId="2" borderId="1" xfId="0" applyFont="1" applyFill="1" applyBorder="1" applyAlignment="1">
      <alignment horizontal="left" vertical="center" wrapText="1"/>
    </xf>
    <xf numFmtId="2" fontId="8" fillId="2" borderId="6" xfId="0" applyNumberFormat="1" applyFont="1" applyFill="1" applyBorder="1" applyAlignment="1">
      <alignment horizontal="left" vertical="top" wrapText="1"/>
    </xf>
    <xf numFmtId="2" fontId="8" fillId="2" borderId="7" xfId="0" applyNumberFormat="1" applyFont="1" applyFill="1" applyBorder="1" applyAlignment="1">
      <alignment horizontal="left" vertical="top" wrapText="1"/>
    </xf>
    <xf numFmtId="2" fontId="8" fillId="2" borderId="5" xfId="0" applyNumberFormat="1" applyFont="1" applyFill="1" applyBorder="1" applyAlignment="1">
      <alignment horizontal="left" vertical="top" wrapText="1"/>
    </xf>
    <xf numFmtId="0" fontId="10" fillId="2" borderId="1" xfId="0" applyFont="1" applyFill="1" applyBorder="1"/>
    <xf numFmtId="0" fontId="3" fillId="2" borderId="1" xfId="1" applyFont="1" applyFill="1" applyBorder="1" applyAlignment="1">
      <alignment horizontal="justify" vertical="top" wrapText="1"/>
    </xf>
    <xf numFmtId="0" fontId="0" fillId="2" borderId="1" xfId="0" applyFill="1" applyBorder="1" applyAlignment="1">
      <alignment horizontal="center" vertical="center"/>
    </xf>
  </cellXfs>
  <cellStyles count="13">
    <cellStyle name="ex58" xfId="11"/>
    <cellStyle name="ex59" xfId="12"/>
    <cellStyle name="ex60" xfId="9"/>
    <cellStyle name="ex61" xfId="10"/>
    <cellStyle name="ex62" xfId="5"/>
    <cellStyle name="ex63" xfId="4"/>
    <cellStyle name="ex67" xfId="6"/>
    <cellStyle name="st57" xfId="7"/>
    <cellStyle name="xl_bot_header" xfId="8"/>
    <cellStyle name="Гиперссылка" xfId="1" builtinId="8"/>
    <cellStyle name="Обычный" xfId="0" builtinId="0"/>
    <cellStyle name="Обычный 2" xfId="3"/>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4D5A3643E40CC6DD2B6EFE298F2ACDA9F785B454396F5C7E29B0682957A23C10EC1680831A3B3B43529CDA5B276803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650"/>
  <sheetViews>
    <sheetView tabSelected="1" view="pageBreakPreview" zoomScale="73" zoomScaleNormal="82" zoomScaleSheetLayoutView="73" workbookViewId="0">
      <selection activeCell="F19" sqref="F19:F20"/>
    </sheetView>
  </sheetViews>
  <sheetFormatPr defaultColWidth="9.140625" defaultRowHeight="17.25" outlineLevelRow="1" x14ac:dyDescent="0.3"/>
  <cols>
    <col min="1" max="1" width="10" style="17" customWidth="1"/>
    <col min="2" max="2" width="63.7109375" style="18" customWidth="1"/>
    <col min="3" max="3" width="15.7109375" style="19" customWidth="1"/>
    <col min="4" max="4" width="44.85546875" style="20" customWidth="1"/>
    <col min="5" max="5" width="17.42578125" style="19" customWidth="1"/>
    <col min="6" max="6" width="97.140625" style="20" customWidth="1"/>
    <col min="7" max="7" width="20.28515625" style="9" customWidth="1"/>
    <col min="8" max="8" width="20.28515625" style="2" customWidth="1"/>
    <col min="9" max="9" width="18.85546875" style="2" customWidth="1"/>
    <col min="10" max="10" width="19" style="10" customWidth="1"/>
    <col min="11" max="11" width="22" style="11" customWidth="1"/>
    <col min="12" max="12" width="15.5703125" style="11" customWidth="1"/>
    <col min="13" max="16384" width="9.140625" style="11"/>
  </cols>
  <sheetData>
    <row r="1" spans="1:12" ht="42.75" customHeight="1" x14ac:dyDescent="0.25">
      <c r="A1" s="142" t="s">
        <v>69</v>
      </c>
      <c r="B1" s="142"/>
      <c r="C1" s="142"/>
      <c r="D1" s="142"/>
      <c r="E1" s="142"/>
      <c r="F1" s="142"/>
      <c r="G1" s="142"/>
      <c r="H1" s="142"/>
      <c r="I1" s="142"/>
    </row>
    <row r="2" spans="1:12" ht="47.25" customHeight="1" x14ac:dyDescent="0.25">
      <c r="A2" s="142" t="s">
        <v>371</v>
      </c>
      <c r="B2" s="142"/>
      <c r="C2" s="142"/>
      <c r="D2" s="142"/>
      <c r="E2" s="142"/>
      <c r="F2" s="142"/>
      <c r="G2" s="142"/>
      <c r="H2" s="142"/>
      <c r="I2" s="142"/>
    </row>
    <row r="3" spans="1:12" ht="15.75" customHeight="1" x14ac:dyDescent="0.25">
      <c r="A3" s="143" t="s">
        <v>70</v>
      </c>
      <c r="B3" s="143"/>
      <c r="C3" s="143"/>
      <c r="D3" s="143"/>
      <c r="E3" s="143"/>
      <c r="F3" s="143"/>
      <c r="G3" s="143"/>
      <c r="H3" s="143"/>
      <c r="I3" s="143"/>
    </row>
    <row r="4" spans="1:12" ht="16.5" x14ac:dyDescent="0.25">
      <c r="A4" s="82"/>
      <c r="B4" s="83"/>
      <c r="C4" s="84"/>
      <c r="D4" s="84"/>
      <c r="E4" s="84"/>
      <c r="F4" s="84"/>
      <c r="G4" s="85"/>
      <c r="H4" s="86"/>
      <c r="I4" s="86"/>
    </row>
    <row r="5" spans="1:12" ht="43.5" customHeight="1" x14ac:dyDescent="0.25">
      <c r="A5" s="108" t="s">
        <v>0</v>
      </c>
      <c r="B5" s="115" t="s">
        <v>1</v>
      </c>
      <c r="C5" s="102" t="s">
        <v>89</v>
      </c>
      <c r="D5" s="115" t="s">
        <v>2</v>
      </c>
      <c r="E5" s="102" t="s">
        <v>90</v>
      </c>
      <c r="F5" s="102"/>
      <c r="G5" s="102" t="s">
        <v>91</v>
      </c>
      <c r="H5" s="102"/>
      <c r="I5" s="102"/>
      <c r="J5" s="35"/>
      <c r="K5" s="35"/>
    </row>
    <row r="6" spans="1:12" ht="47.25" x14ac:dyDescent="0.25">
      <c r="A6" s="108"/>
      <c r="B6" s="115"/>
      <c r="C6" s="102"/>
      <c r="D6" s="115"/>
      <c r="E6" s="60" t="s">
        <v>3</v>
      </c>
      <c r="F6" s="57" t="s">
        <v>4</v>
      </c>
      <c r="G6" s="27" t="s">
        <v>5</v>
      </c>
      <c r="H6" s="22" t="s">
        <v>6</v>
      </c>
      <c r="I6" s="22" t="s">
        <v>7</v>
      </c>
      <c r="J6" s="35"/>
      <c r="K6" s="10"/>
    </row>
    <row r="7" spans="1:12" ht="15.75" x14ac:dyDescent="0.25">
      <c r="A7" s="57">
        <v>1</v>
      </c>
      <c r="B7" s="57">
        <v>2</v>
      </c>
      <c r="C7" s="60">
        <v>3</v>
      </c>
      <c r="D7" s="57">
        <v>4</v>
      </c>
      <c r="E7" s="60">
        <v>5</v>
      </c>
      <c r="F7" s="57">
        <v>6</v>
      </c>
      <c r="G7" s="60">
        <v>7</v>
      </c>
      <c r="H7" s="57">
        <v>8</v>
      </c>
      <c r="I7" s="60">
        <v>9</v>
      </c>
      <c r="J7" s="35"/>
      <c r="K7" s="10"/>
    </row>
    <row r="8" spans="1:12" ht="18.75" customHeight="1" x14ac:dyDescent="0.25">
      <c r="A8" s="141" t="s">
        <v>9</v>
      </c>
      <c r="B8" s="141"/>
      <c r="C8" s="141"/>
      <c r="D8" s="141"/>
      <c r="E8" s="141"/>
      <c r="F8" s="141"/>
      <c r="G8" s="141"/>
      <c r="H8" s="141"/>
      <c r="I8" s="141"/>
      <c r="J8" s="35"/>
      <c r="K8" s="12"/>
    </row>
    <row r="9" spans="1:12" ht="24.95" customHeight="1" x14ac:dyDescent="0.35">
      <c r="A9" s="115">
        <v>1</v>
      </c>
      <c r="B9" s="99" t="s">
        <v>203</v>
      </c>
      <c r="C9" s="102" t="s">
        <v>18</v>
      </c>
      <c r="D9" s="108" t="s">
        <v>92</v>
      </c>
      <c r="E9" s="102" t="s">
        <v>18</v>
      </c>
      <c r="F9" s="102" t="s">
        <v>18</v>
      </c>
      <c r="G9" s="27" t="s">
        <v>68</v>
      </c>
      <c r="H9" s="28">
        <f>H11+H12</f>
        <v>317093.8</v>
      </c>
      <c r="I9" s="28">
        <f>I11+I12</f>
        <v>283840.80000000005</v>
      </c>
      <c r="J9" s="41"/>
      <c r="K9" s="41"/>
      <c r="L9" s="12"/>
    </row>
    <row r="10" spans="1:12" s="25" customFormat="1" ht="24.95" customHeight="1" x14ac:dyDescent="0.35">
      <c r="A10" s="115"/>
      <c r="B10" s="99"/>
      <c r="C10" s="102"/>
      <c r="D10" s="108"/>
      <c r="E10" s="102"/>
      <c r="F10" s="102"/>
      <c r="G10" s="27" t="s">
        <v>13</v>
      </c>
      <c r="H10" s="28">
        <v>0</v>
      </c>
      <c r="I10" s="28">
        <v>0</v>
      </c>
      <c r="J10" s="41"/>
      <c r="K10" s="41"/>
      <c r="L10" s="12"/>
    </row>
    <row r="11" spans="1:12" ht="24.95" customHeight="1" x14ac:dyDescent="0.35">
      <c r="A11" s="115"/>
      <c r="B11" s="99"/>
      <c r="C11" s="102"/>
      <c r="D11" s="108"/>
      <c r="E11" s="102"/>
      <c r="F11" s="102"/>
      <c r="G11" s="27" t="s">
        <v>14</v>
      </c>
      <c r="H11" s="28">
        <f>H29+H23</f>
        <v>4153.1000000000004</v>
      </c>
      <c r="I11" s="28">
        <f>I23+I29</f>
        <v>2966.7000000000003</v>
      </c>
      <c r="J11" s="41"/>
      <c r="K11" s="41"/>
      <c r="L11" s="12"/>
    </row>
    <row r="12" spans="1:12" ht="24.95" customHeight="1" x14ac:dyDescent="0.35">
      <c r="A12" s="115"/>
      <c r="B12" s="99"/>
      <c r="C12" s="102"/>
      <c r="D12" s="108"/>
      <c r="E12" s="102"/>
      <c r="F12" s="102"/>
      <c r="G12" s="27" t="s">
        <v>15</v>
      </c>
      <c r="H12" s="28">
        <f>H14+H24+H30</f>
        <v>312940.7</v>
      </c>
      <c r="I12" s="28">
        <f>I14+I24+I30</f>
        <v>280874.10000000003</v>
      </c>
      <c r="J12" s="41"/>
      <c r="K12" s="41"/>
      <c r="L12" s="12"/>
    </row>
    <row r="13" spans="1:12" s="25" customFormat="1" ht="24.95" customHeight="1" x14ac:dyDescent="0.35">
      <c r="A13" s="140"/>
      <c r="B13" s="99"/>
      <c r="C13" s="104"/>
      <c r="D13" s="109"/>
      <c r="E13" s="104"/>
      <c r="F13" s="104"/>
      <c r="G13" s="27" t="s">
        <v>192</v>
      </c>
      <c r="H13" s="28">
        <v>0</v>
      </c>
      <c r="I13" s="28">
        <v>0</v>
      </c>
      <c r="J13" s="41"/>
      <c r="K13" s="41"/>
      <c r="L13" s="12"/>
    </row>
    <row r="14" spans="1:12" ht="24.95" customHeight="1" outlineLevel="1" x14ac:dyDescent="0.25">
      <c r="A14" s="108" t="s">
        <v>8</v>
      </c>
      <c r="B14" s="108" t="s">
        <v>204</v>
      </c>
      <c r="C14" s="102" t="s">
        <v>82</v>
      </c>
      <c r="D14" s="108" t="s">
        <v>16</v>
      </c>
      <c r="E14" s="113">
        <v>45657</v>
      </c>
      <c r="F14" s="115"/>
      <c r="G14" s="67" t="s">
        <v>68</v>
      </c>
      <c r="H14" s="22">
        <f>H17</f>
        <v>287061.3</v>
      </c>
      <c r="I14" s="22">
        <f>I17</f>
        <v>261760.3</v>
      </c>
    </row>
    <row r="15" spans="1:12" s="26" customFormat="1" ht="24.95" customHeight="1" outlineLevel="1" x14ac:dyDescent="0.25">
      <c r="A15" s="108"/>
      <c r="B15" s="108"/>
      <c r="C15" s="102"/>
      <c r="D15" s="108"/>
      <c r="E15" s="138"/>
      <c r="F15" s="115"/>
      <c r="G15" s="67" t="s">
        <v>13</v>
      </c>
      <c r="H15" s="22">
        <v>0</v>
      </c>
      <c r="I15" s="22">
        <v>0</v>
      </c>
      <c r="J15" s="10"/>
    </row>
    <row r="16" spans="1:12" s="26" customFormat="1" ht="24.95" customHeight="1" outlineLevel="1" x14ac:dyDescent="0.25">
      <c r="A16" s="108"/>
      <c r="B16" s="108"/>
      <c r="C16" s="102"/>
      <c r="D16" s="108"/>
      <c r="E16" s="138"/>
      <c r="F16" s="115"/>
      <c r="G16" s="67" t="s">
        <v>14</v>
      </c>
      <c r="H16" s="22">
        <v>0</v>
      </c>
      <c r="I16" s="22">
        <v>0</v>
      </c>
      <c r="J16" s="10"/>
    </row>
    <row r="17" spans="1:10" s="26" customFormat="1" ht="24.95" customHeight="1" outlineLevel="1" x14ac:dyDescent="0.25">
      <c r="A17" s="108"/>
      <c r="B17" s="108"/>
      <c r="C17" s="102"/>
      <c r="D17" s="108"/>
      <c r="E17" s="138"/>
      <c r="F17" s="115"/>
      <c r="G17" s="67" t="s">
        <v>15</v>
      </c>
      <c r="H17" s="28">
        <v>287061.3</v>
      </c>
      <c r="I17" s="46">
        <v>261760.3</v>
      </c>
      <c r="J17" s="10"/>
    </row>
    <row r="18" spans="1:10" s="26" customFormat="1" ht="24.95" customHeight="1" outlineLevel="1" x14ac:dyDescent="0.25">
      <c r="A18" s="108"/>
      <c r="B18" s="108"/>
      <c r="C18" s="102"/>
      <c r="D18" s="108"/>
      <c r="E18" s="138"/>
      <c r="F18" s="115"/>
      <c r="G18" s="67" t="s">
        <v>192</v>
      </c>
      <c r="H18" s="28">
        <v>0</v>
      </c>
      <c r="I18" s="46">
        <v>0</v>
      </c>
      <c r="J18" s="10"/>
    </row>
    <row r="19" spans="1:10" ht="136.5" customHeight="1" outlineLevel="1" x14ac:dyDescent="0.25">
      <c r="A19" s="126"/>
      <c r="B19" s="99" t="s">
        <v>205</v>
      </c>
      <c r="C19" s="102" t="s">
        <v>28</v>
      </c>
      <c r="D19" s="103" t="s">
        <v>16</v>
      </c>
      <c r="E19" s="102" t="s">
        <v>97</v>
      </c>
      <c r="F19" s="99" t="s">
        <v>403</v>
      </c>
      <c r="G19" s="102" t="s">
        <v>18</v>
      </c>
      <c r="H19" s="102" t="s">
        <v>18</v>
      </c>
      <c r="I19" s="102" t="s">
        <v>18</v>
      </c>
    </row>
    <row r="20" spans="1:10" ht="23.25" customHeight="1" outlineLevel="1" x14ac:dyDescent="0.25">
      <c r="A20" s="108"/>
      <c r="B20" s="99"/>
      <c r="C20" s="102"/>
      <c r="D20" s="103"/>
      <c r="E20" s="102"/>
      <c r="F20" s="99"/>
      <c r="G20" s="102"/>
      <c r="H20" s="102"/>
      <c r="I20" s="102"/>
    </row>
    <row r="21" spans="1:10" ht="24.95" customHeight="1" outlineLevel="1" x14ac:dyDescent="0.25">
      <c r="A21" s="108" t="s">
        <v>29</v>
      </c>
      <c r="B21" s="99" t="s">
        <v>206</v>
      </c>
      <c r="C21" s="102" t="s">
        <v>82</v>
      </c>
      <c r="D21" s="103" t="s">
        <v>16</v>
      </c>
      <c r="E21" s="113">
        <v>45657</v>
      </c>
      <c r="F21" s="99"/>
      <c r="G21" s="67" t="s">
        <v>68</v>
      </c>
      <c r="H21" s="22">
        <f>H23+H24</f>
        <v>7767.8</v>
      </c>
      <c r="I21" s="22">
        <f>I23+I24</f>
        <v>5529.7000000000007</v>
      </c>
    </row>
    <row r="22" spans="1:10" s="25" customFormat="1" ht="24.95" customHeight="1" outlineLevel="1" x14ac:dyDescent="0.25">
      <c r="A22" s="108"/>
      <c r="B22" s="99"/>
      <c r="C22" s="102"/>
      <c r="D22" s="103"/>
      <c r="E22" s="113"/>
      <c r="F22" s="99"/>
      <c r="G22" s="67" t="s">
        <v>13</v>
      </c>
      <c r="H22" s="22">
        <v>0</v>
      </c>
      <c r="I22" s="22">
        <v>0</v>
      </c>
      <c r="J22" s="10"/>
    </row>
    <row r="23" spans="1:10" ht="24.95" customHeight="1" outlineLevel="1" x14ac:dyDescent="0.25">
      <c r="A23" s="108"/>
      <c r="B23" s="99"/>
      <c r="C23" s="102"/>
      <c r="D23" s="103"/>
      <c r="E23" s="102"/>
      <c r="F23" s="99"/>
      <c r="G23" s="67" t="s">
        <v>14</v>
      </c>
      <c r="H23" s="22">
        <v>3883.9</v>
      </c>
      <c r="I23" s="22">
        <v>2764.8</v>
      </c>
    </row>
    <row r="24" spans="1:10" ht="24.95" customHeight="1" outlineLevel="1" x14ac:dyDescent="0.25">
      <c r="A24" s="108"/>
      <c r="B24" s="99"/>
      <c r="C24" s="102"/>
      <c r="D24" s="103"/>
      <c r="E24" s="102"/>
      <c r="F24" s="99"/>
      <c r="G24" s="67" t="s">
        <v>15</v>
      </c>
      <c r="H24" s="22">
        <f>3883.8+0.1</f>
        <v>3883.9</v>
      </c>
      <c r="I24" s="22">
        <v>2764.9</v>
      </c>
    </row>
    <row r="25" spans="1:10" s="25" customFormat="1" ht="24.95" customHeight="1" outlineLevel="1" x14ac:dyDescent="0.25">
      <c r="A25" s="109"/>
      <c r="B25" s="99"/>
      <c r="C25" s="104"/>
      <c r="D25" s="105"/>
      <c r="E25" s="104"/>
      <c r="F25" s="110"/>
      <c r="G25" s="67" t="s">
        <v>192</v>
      </c>
      <c r="H25" s="22">
        <v>0</v>
      </c>
      <c r="I25" s="22">
        <v>0</v>
      </c>
      <c r="J25" s="10"/>
    </row>
    <row r="26" spans="1:10" ht="102" customHeight="1" outlineLevel="1" x14ac:dyDescent="0.25">
      <c r="A26" s="59"/>
      <c r="B26" s="68" t="s">
        <v>207</v>
      </c>
      <c r="C26" s="60" t="s">
        <v>28</v>
      </c>
      <c r="D26" s="67" t="s">
        <v>16</v>
      </c>
      <c r="E26" s="60" t="s">
        <v>197</v>
      </c>
      <c r="F26" s="97" t="s">
        <v>404</v>
      </c>
      <c r="G26" s="60" t="s">
        <v>18</v>
      </c>
      <c r="H26" s="60" t="s">
        <v>18</v>
      </c>
      <c r="I26" s="60" t="s">
        <v>18</v>
      </c>
    </row>
    <row r="27" spans="1:10" ht="24.95" customHeight="1" outlineLevel="1" x14ac:dyDescent="0.25">
      <c r="A27" s="108" t="s">
        <v>73</v>
      </c>
      <c r="B27" s="99" t="s">
        <v>208</v>
      </c>
      <c r="C27" s="102" t="s">
        <v>82</v>
      </c>
      <c r="D27" s="103" t="s">
        <v>131</v>
      </c>
      <c r="E27" s="113">
        <v>45657</v>
      </c>
      <c r="F27" s="99"/>
      <c r="G27" s="67" t="s">
        <v>68</v>
      </c>
      <c r="H27" s="22">
        <f>H29+H30</f>
        <v>22264.7</v>
      </c>
      <c r="I27" s="22">
        <f>I29+I30</f>
        <v>16550.8</v>
      </c>
    </row>
    <row r="28" spans="1:10" s="25" customFormat="1" ht="24.95" customHeight="1" outlineLevel="1" x14ac:dyDescent="0.25">
      <c r="A28" s="108"/>
      <c r="B28" s="99"/>
      <c r="C28" s="102"/>
      <c r="D28" s="103"/>
      <c r="E28" s="113"/>
      <c r="F28" s="99"/>
      <c r="G28" s="67" t="s">
        <v>13</v>
      </c>
      <c r="H28" s="22">
        <v>0</v>
      </c>
      <c r="I28" s="22">
        <v>0</v>
      </c>
      <c r="J28" s="10"/>
    </row>
    <row r="29" spans="1:10" ht="24.95" customHeight="1" outlineLevel="1" x14ac:dyDescent="0.25">
      <c r="A29" s="108"/>
      <c r="B29" s="99"/>
      <c r="C29" s="102"/>
      <c r="D29" s="103"/>
      <c r="E29" s="102"/>
      <c r="F29" s="99"/>
      <c r="G29" s="67" t="s">
        <v>14</v>
      </c>
      <c r="H29" s="22">
        <v>269.2</v>
      </c>
      <c r="I29" s="22">
        <v>201.9</v>
      </c>
    </row>
    <row r="30" spans="1:10" ht="24.95" customHeight="1" outlineLevel="1" x14ac:dyDescent="0.25">
      <c r="A30" s="108"/>
      <c r="B30" s="99"/>
      <c r="C30" s="102"/>
      <c r="D30" s="103"/>
      <c r="E30" s="102"/>
      <c r="F30" s="99"/>
      <c r="G30" s="67" t="s">
        <v>15</v>
      </c>
      <c r="H30" s="28">
        <v>21995.5</v>
      </c>
      <c r="I30" s="46">
        <v>16348.9</v>
      </c>
    </row>
    <row r="31" spans="1:10" s="25" customFormat="1" ht="24.95" customHeight="1" outlineLevel="1" x14ac:dyDescent="0.25">
      <c r="A31" s="109"/>
      <c r="B31" s="99"/>
      <c r="C31" s="104"/>
      <c r="D31" s="105"/>
      <c r="E31" s="104"/>
      <c r="F31" s="110"/>
      <c r="G31" s="67" t="s">
        <v>192</v>
      </c>
      <c r="H31" s="28">
        <v>0</v>
      </c>
      <c r="I31" s="46">
        <v>0</v>
      </c>
      <c r="J31" s="10"/>
    </row>
    <row r="32" spans="1:10" ht="99.75" customHeight="1" outlineLevel="1" x14ac:dyDescent="0.25">
      <c r="A32" s="59"/>
      <c r="B32" s="68" t="s">
        <v>209</v>
      </c>
      <c r="C32" s="60" t="s">
        <v>28</v>
      </c>
      <c r="D32" s="67" t="s">
        <v>16</v>
      </c>
      <c r="E32" s="58" t="s">
        <v>97</v>
      </c>
      <c r="F32" s="97" t="s">
        <v>405</v>
      </c>
      <c r="G32" s="60" t="s">
        <v>18</v>
      </c>
      <c r="H32" s="60" t="s">
        <v>18</v>
      </c>
      <c r="I32" s="60" t="s">
        <v>18</v>
      </c>
    </row>
    <row r="33" spans="1:10" ht="24.95" customHeight="1" x14ac:dyDescent="0.25">
      <c r="A33" s="98">
        <v>2</v>
      </c>
      <c r="B33" s="99" t="s">
        <v>210</v>
      </c>
      <c r="C33" s="102" t="s">
        <v>18</v>
      </c>
      <c r="D33" s="108" t="s">
        <v>93</v>
      </c>
      <c r="E33" s="102" t="s">
        <v>18</v>
      </c>
      <c r="F33" s="102" t="s">
        <v>18</v>
      </c>
      <c r="G33" s="67" t="s">
        <v>68</v>
      </c>
      <c r="H33" s="28">
        <f>H35+H36</f>
        <v>2331110.6</v>
      </c>
      <c r="I33" s="28">
        <f>I35+I36</f>
        <v>1721526.3</v>
      </c>
    </row>
    <row r="34" spans="1:10" s="25" customFormat="1" ht="24.95" customHeight="1" x14ac:dyDescent="0.25">
      <c r="A34" s="98"/>
      <c r="B34" s="99"/>
      <c r="C34" s="102"/>
      <c r="D34" s="108"/>
      <c r="E34" s="102"/>
      <c r="F34" s="102"/>
      <c r="G34" s="67" t="s">
        <v>13</v>
      </c>
      <c r="H34" s="28">
        <v>0</v>
      </c>
      <c r="I34" s="28">
        <v>0</v>
      </c>
      <c r="J34" s="10"/>
    </row>
    <row r="35" spans="1:10" ht="24.95" customHeight="1" x14ac:dyDescent="0.25">
      <c r="A35" s="98"/>
      <c r="B35" s="99"/>
      <c r="C35" s="102"/>
      <c r="D35" s="108"/>
      <c r="E35" s="102"/>
      <c r="F35" s="102"/>
      <c r="G35" s="67" t="s">
        <v>14</v>
      </c>
      <c r="H35" s="28">
        <f>H40</f>
        <v>2331110.6</v>
      </c>
      <c r="I35" s="22">
        <f>I40</f>
        <v>1721526.3</v>
      </c>
    </row>
    <row r="36" spans="1:10" ht="24.95" customHeight="1" x14ac:dyDescent="0.25">
      <c r="A36" s="98"/>
      <c r="B36" s="99"/>
      <c r="C36" s="102"/>
      <c r="D36" s="108"/>
      <c r="E36" s="102"/>
      <c r="F36" s="102"/>
      <c r="G36" s="67" t="s">
        <v>15</v>
      </c>
      <c r="H36" s="28">
        <v>0</v>
      </c>
      <c r="I36" s="22">
        <v>0</v>
      </c>
    </row>
    <row r="37" spans="1:10" s="25" customFormat="1" ht="24.95" customHeight="1" x14ac:dyDescent="0.25">
      <c r="A37" s="124"/>
      <c r="B37" s="99"/>
      <c r="C37" s="104"/>
      <c r="D37" s="109"/>
      <c r="E37" s="104"/>
      <c r="F37" s="104"/>
      <c r="G37" s="67" t="s">
        <v>192</v>
      </c>
      <c r="H37" s="28">
        <v>0</v>
      </c>
      <c r="I37" s="22">
        <v>0</v>
      </c>
      <c r="J37" s="10"/>
    </row>
    <row r="38" spans="1:10" s="25" customFormat="1" ht="24.95" customHeight="1" x14ac:dyDescent="0.25">
      <c r="A38" s="100" t="s">
        <v>30</v>
      </c>
      <c r="B38" s="99" t="s">
        <v>211</v>
      </c>
      <c r="C38" s="104" t="s">
        <v>82</v>
      </c>
      <c r="D38" s="103" t="s">
        <v>17</v>
      </c>
      <c r="E38" s="106">
        <v>45657</v>
      </c>
      <c r="F38" s="104"/>
      <c r="G38" s="67" t="s">
        <v>68</v>
      </c>
      <c r="H38" s="28">
        <f>H39+H40+H41</f>
        <v>2331110.6</v>
      </c>
      <c r="I38" s="28">
        <f>I39+I40+I41+I42</f>
        <v>1721526.3</v>
      </c>
      <c r="J38" s="10"/>
    </row>
    <row r="39" spans="1:10" s="25" customFormat="1" ht="24.95" customHeight="1" x14ac:dyDescent="0.25">
      <c r="A39" s="120"/>
      <c r="B39" s="99"/>
      <c r="C39" s="104"/>
      <c r="D39" s="105"/>
      <c r="E39" s="107"/>
      <c r="F39" s="123"/>
      <c r="G39" s="67" t="s">
        <v>13</v>
      </c>
      <c r="H39" s="28">
        <v>0</v>
      </c>
      <c r="I39" s="22">
        <v>0</v>
      </c>
      <c r="J39" s="10"/>
    </row>
    <row r="40" spans="1:10" ht="24.95" customHeight="1" outlineLevel="1" x14ac:dyDescent="0.25">
      <c r="A40" s="120"/>
      <c r="B40" s="99"/>
      <c r="C40" s="104"/>
      <c r="D40" s="105"/>
      <c r="E40" s="107"/>
      <c r="F40" s="123"/>
      <c r="G40" s="67" t="s">
        <v>14</v>
      </c>
      <c r="H40" s="22">
        <v>2331110.6</v>
      </c>
      <c r="I40" s="22">
        <v>1721526.3</v>
      </c>
    </row>
    <row r="41" spans="1:10" s="25" customFormat="1" ht="24.95" customHeight="1" outlineLevel="1" x14ac:dyDescent="0.25">
      <c r="A41" s="120"/>
      <c r="B41" s="99"/>
      <c r="C41" s="104"/>
      <c r="D41" s="105"/>
      <c r="E41" s="107"/>
      <c r="F41" s="123"/>
      <c r="G41" s="67" t="s">
        <v>15</v>
      </c>
      <c r="H41" s="28">
        <v>0</v>
      </c>
      <c r="I41" s="28">
        <v>0</v>
      </c>
      <c r="J41" s="10"/>
    </row>
    <row r="42" spans="1:10" s="25" customFormat="1" ht="24.95" customHeight="1" outlineLevel="1" x14ac:dyDescent="0.25">
      <c r="A42" s="120"/>
      <c r="B42" s="99"/>
      <c r="C42" s="104"/>
      <c r="D42" s="105"/>
      <c r="E42" s="107"/>
      <c r="F42" s="123"/>
      <c r="G42" s="67" t="s">
        <v>192</v>
      </c>
      <c r="H42" s="28">
        <v>0</v>
      </c>
      <c r="I42" s="28">
        <v>0</v>
      </c>
      <c r="J42" s="10"/>
    </row>
    <row r="43" spans="1:10" ht="73.5" customHeight="1" outlineLevel="1" x14ac:dyDescent="0.25">
      <c r="A43" s="69"/>
      <c r="B43" s="68" t="s">
        <v>212</v>
      </c>
      <c r="C43" s="60" t="s">
        <v>82</v>
      </c>
      <c r="D43" s="67" t="s">
        <v>132</v>
      </c>
      <c r="E43" s="72">
        <v>45657</v>
      </c>
      <c r="F43" s="61"/>
      <c r="G43" s="60" t="s">
        <v>18</v>
      </c>
      <c r="H43" s="60" t="s">
        <v>18</v>
      </c>
      <c r="I43" s="60" t="s">
        <v>18</v>
      </c>
    </row>
    <row r="44" spans="1:10" ht="24.95" customHeight="1" outlineLevel="1" x14ac:dyDescent="0.25">
      <c r="A44" s="100" t="s">
        <v>31</v>
      </c>
      <c r="B44" s="99" t="s">
        <v>213</v>
      </c>
      <c r="C44" s="102" t="s">
        <v>82</v>
      </c>
      <c r="D44" s="103" t="s">
        <v>16</v>
      </c>
      <c r="E44" s="106">
        <v>45657</v>
      </c>
      <c r="F44" s="98"/>
      <c r="G44" s="67" t="s">
        <v>68</v>
      </c>
      <c r="H44" s="47">
        <v>0</v>
      </c>
      <c r="I44" s="47">
        <v>0</v>
      </c>
    </row>
    <row r="45" spans="1:10" ht="24.95" customHeight="1" outlineLevel="1" x14ac:dyDescent="0.25">
      <c r="A45" s="100"/>
      <c r="B45" s="99"/>
      <c r="C45" s="102"/>
      <c r="D45" s="103"/>
      <c r="E45" s="101"/>
      <c r="F45" s="98"/>
      <c r="G45" s="67" t="s">
        <v>13</v>
      </c>
      <c r="H45" s="47">
        <v>0</v>
      </c>
      <c r="I45" s="47">
        <v>0</v>
      </c>
    </row>
    <row r="46" spans="1:10" ht="24.95" customHeight="1" outlineLevel="1" x14ac:dyDescent="0.25">
      <c r="A46" s="100"/>
      <c r="B46" s="99"/>
      <c r="C46" s="102"/>
      <c r="D46" s="103"/>
      <c r="E46" s="101"/>
      <c r="F46" s="98"/>
      <c r="G46" s="67" t="s">
        <v>14</v>
      </c>
      <c r="H46" s="47">
        <v>0</v>
      </c>
      <c r="I46" s="47">
        <v>0</v>
      </c>
    </row>
    <row r="47" spans="1:10" ht="24.95" customHeight="1" outlineLevel="1" x14ac:dyDescent="0.25">
      <c r="A47" s="100"/>
      <c r="B47" s="99"/>
      <c r="C47" s="102"/>
      <c r="D47" s="103"/>
      <c r="E47" s="101"/>
      <c r="F47" s="98"/>
      <c r="G47" s="67" t="s">
        <v>15</v>
      </c>
      <c r="H47" s="47">
        <v>0</v>
      </c>
      <c r="I47" s="47">
        <v>0</v>
      </c>
    </row>
    <row r="48" spans="1:10" ht="24.95" customHeight="1" outlineLevel="1" x14ac:dyDescent="0.25">
      <c r="A48" s="100"/>
      <c r="B48" s="99"/>
      <c r="C48" s="102"/>
      <c r="D48" s="103"/>
      <c r="E48" s="101"/>
      <c r="F48" s="98"/>
      <c r="G48" s="67" t="s">
        <v>192</v>
      </c>
      <c r="H48" s="47">
        <v>0</v>
      </c>
      <c r="I48" s="47">
        <v>0</v>
      </c>
    </row>
    <row r="49" spans="1:10" ht="21" customHeight="1" outlineLevel="1" x14ac:dyDescent="0.25">
      <c r="A49" s="100"/>
      <c r="B49" s="99" t="s">
        <v>214</v>
      </c>
      <c r="C49" s="102" t="s">
        <v>28</v>
      </c>
      <c r="D49" s="103" t="s">
        <v>131</v>
      </c>
      <c r="E49" s="102" t="s">
        <v>99</v>
      </c>
      <c r="F49" s="130" t="s">
        <v>406</v>
      </c>
      <c r="G49" s="101" t="s">
        <v>18</v>
      </c>
      <c r="H49" s="101" t="s">
        <v>18</v>
      </c>
      <c r="I49" s="101" t="s">
        <v>18</v>
      </c>
    </row>
    <row r="50" spans="1:10" ht="97.5" customHeight="1" outlineLevel="1" x14ac:dyDescent="0.25">
      <c r="A50" s="100"/>
      <c r="B50" s="99"/>
      <c r="C50" s="102"/>
      <c r="D50" s="103"/>
      <c r="E50" s="102"/>
      <c r="F50" s="131"/>
      <c r="G50" s="101"/>
      <c r="H50" s="101"/>
      <c r="I50" s="101"/>
    </row>
    <row r="51" spans="1:10" s="25" customFormat="1" ht="24.95" customHeight="1" outlineLevel="1" x14ac:dyDescent="0.25">
      <c r="A51" s="100" t="s">
        <v>145</v>
      </c>
      <c r="B51" s="112" t="s">
        <v>215</v>
      </c>
      <c r="C51" s="102" t="s">
        <v>82</v>
      </c>
      <c r="D51" s="103" t="s">
        <v>16</v>
      </c>
      <c r="E51" s="113">
        <v>45657</v>
      </c>
      <c r="F51" s="131"/>
      <c r="G51" s="67" t="s">
        <v>68</v>
      </c>
      <c r="H51" s="47">
        <v>0</v>
      </c>
      <c r="I51" s="47">
        <v>0</v>
      </c>
      <c r="J51" s="10"/>
    </row>
    <row r="52" spans="1:10" s="25" customFormat="1" ht="24.95" customHeight="1" outlineLevel="1" x14ac:dyDescent="0.25">
      <c r="A52" s="119"/>
      <c r="B52" s="112"/>
      <c r="C52" s="104"/>
      <c r="D52" s="105"/>
      <c r="E52" s="104"/>
      <c r="F52" s="112"/>
      <c r="G52" s="67" t="s">
        <v>13</v>
      </c>
      <c r="H52" s="47">
        <v>0</v>
      </c>
      <c r="I52" s="47">
        <v>0</v>
      </c>
      <c r="J52" s="10"/>
    </row>
    <row r="53" spans="1:10" s="25" customFormat="1" ht="24.95" customHeight="1" outlineLevel="1" x14ac:dyDescent="0.25">
      <c r="A53" s="119"/>
      <c r="B53" s="112"/>
      <c r="C53" s="104"/>
      <c r="D53" s="105"/>
      <c r="E53" s="104"/>
      <c r="F53" s="112"/>
      <c r="G53" s="67" t="s">
        <v>14</v>
      </c>
      <c r="H53" s="47">
        <v>0</v>
      </c>
      <c r="I53" s="47">
        <v>0</v>
      </c>
      <c r="J53" s="10"/>
    </row>
    <row r="54" spans="1:10" ht="24.95" customHeight="1" outlineLevel="1" x14ac:dyDescent="0.25">
      <c r="A54" s="119"/>
      <c r="B54" s="112"/>
      <c r="C54" s="104"/>
      <c r="D54" s="105"/>
      <c r="E54" s="104"/>
      <c r="F54" s="112"/>
      <c r="G54" s="67" t="s">
        <v>15</v>
      </c>
      <c r="H54" s="47">
        <v>0</v>
      </c>
      <c r="I54" s="47">
        <v>0</v>
      </c>
    </row>
    <row r="55" spans="1:10" s="25" customFormat="1" ht="24.95" customHeight="1" outlineLevel="1" x14ac:dyDescent="0.25">
      <c r="A55" s="119"/>
      <c r="B55" s="112"/>
      <c r="C55" s="104"/>
      <c r="D55" s="105"/>
      <c r="E55" s="104"/>
      <c r="F55" s="112"/>
      <c r="G55" s="67" t="s">
        <v>192</v>
      </c>
      <c r="H55" s="47">
        <v>0</v>
      </c>
      <c r="I55" s="47">
        <v>0</v>
      </c>
      <c r="J55" s="10"/>
    </row>
    <row r="56" spans="1:10" ht="90" customHeight="1" outlineLevel="1" x14ac:dyDescent="0.25">
      <c r="A56" s="69"/>
      <c r="B56" s="68" t="s">
        <v>216</v>
      </c>
      <c r="C56" s="60" t="s">
        <v>82</v>
      </c>
      <c r="D56" s="67" t="s">
        <v>16</v>
      </c>
      <c r="E56" s="58">
        <v>45657</v>
      </c>
      <c r="F56" s="21"/>
      <c r="G56" s="62" t="s">
        <v>18</v>
      </c>
      <c r="H56" s="62" t="s">
        <v>18</v>
      </c>
      <c r="I56" s="62" t="s">
        <v>18</v>
      </c>
    </row>
    <row r="57" spans="1:10" s="25" customFormat="1" ht="24.95" customHeight="1" outlineLevel="1" x14ac:dyDescent="0.25">
      <c r="A57" s="100" t="s">
        <v>146</v>
      </c>
      <c r="B57" s="99" t="s">
        <v>217</v>
      </c>
      <c r="C57" s="102" t="s">
        <v>82</v>
      </c>
      <c r="D57" s="103" t="s">
        <v>16</v>
      </c>
      <c r="E57" s="113">
        <v>45657</v>
      </c>
      <c r="F57" s="131"/>
      <c r="G57" s="67" t="s">
        <v>68</v>
      </c>
      <c r="H57" s="47">
        <v>0</v>
      </c>
      <c r="I57" s="47">
        <v>0</v>
      </c>
      <c r="J57" s="10"/>
    </row>
    <row r="58" spans="1:10" s="25" customFormat="1" ht="24.95" customHeight="1" outlineLevel="1" x14ac:dyDescent="0.25">
      <c r="A58" s="119"/>
      <c r="B58" s="99"/>
      <c r="C58" s="104"/>
      <c r="D58" s="105"/>
      <c r="E58" s="104"/>
      <c r="F58" s="112"/>
      <c r="G58" s="67" t="s">
        <v>13</v>
      </c>
      <c r="H58" s="47">
        <v>0</v>
      </c>
      <c r="I58" s="47">
        <v>0</v>
      </c>
      <c r="J58" s="10"/>
    </row>
    <row r="59" spans="1:10" s="25" customFormat="1" ht="24.95" customHeight="1" outlineLevel="1" x14ac:dyDescent="0.25">
      <c r="A59" s="119"/>
      <c r="B59" s="99"/>
      <c r="C59" s="104"/>
      <c r="D59" s="105"/>
      <c r="E59" s="104"/>
      <c r="F59" s="112"/>
      <c r="G59" s="67" t="s">
        <v>14</v>
      </c>
      <c r="H59" s="47">
        <v>0</v>
      </c>
      <c r="I59" s="47">
        <v>0</v>
      </c>
      <c r="J59" s="10"/>
    </row>
    <row r="60" spans="1:10" s="25" customFormat="1" ht="24.95" customHeight="1" outlineLevel="1" x14ac:dyDescent="0.25">
      <c r="A60" s="119"/>
      <c r="B60" s="99"/>
      <c r="C60" s="104"/>
      <c r="D60" s="105"/>
      <c r="E60" s="104"/>
      <c r="F60" s="112"/>
      <c r="G60" s="67" t="s">
        <v>15</v>
      </c>
      <c r="H60" s="47">
        <v>0</v>
      </c>
      <c r="I60" s="47">
        <v>0</v>
      </c>
      <c r="J60" s="10"/>
    </row>
    <row r="61" spans="1:10" ht="24.95" customHeight="1" outlineLevel="1" x14ac:dyDescent="0.25">
      <c r="A61" s="119"/>
      <c r="B61" s="99"/>
      <c r="C61" s="104"/>
      <c r="D61" s="105"/>
      <c r="E61" s="104"/>
      <c r="F61" s="112"/>
      <c r="G61" s="67" t="s">
        <v>192</v>
      </c>
      <c r="H61" s="47">
        <v>0</v>
      </c>
      <c r="I61" s="47">
        <v>0</v>
      </c>
    </row>
    <row r="62" spans="1:10" ht="90.75" customHeight="1" outlineLevel="1" x14ac:dyDescent="0.25">
      <c r="A62" s="69"/>
      <c r="B62" s="68" t="s">
        <v>218</v>
      </c>
      <c r="C62" s="60" t="s">
        <v>82</v>
      </c>
      <c r="D62" s="67" t="s">
        <v>16</v>
      </c>
      <c r="E62" s="58">
        <v>45657</v>
      </c>
      <c r="F62" s="21"/>
      <c r="G62" s="62" t="s">
        <v>18</v>
      </c>
      <c r="H62" s="62" t="s">
        <v>18</v>
      </c>
      <c r="I62" s="62" t="s">
        <v>18</v>
      </c>
    </row>
    <row r="63" spans="1:10" ht="24.95" customHeight="1" x14ac:dyDescent="0.25">
      <c r="A63" s="98" t="s">
        <v>378</v>
      </c>
      <c r="B63" s="99" t="s">
        <v>219</v>
      </c>
      <c r="C63" s="102" t="s">
        <v>18</v>
      </c>
      <c r="D63" s="108" t="s">
        <v>102</v>
      </c>
      <c r="E63" s="102" t="s">
        <v>18</v>
      </c>
      <c r="F63" s="102" t="s">
        <v>18</v>
      </c>
      <c r="G63" s="67" t="s">
        <v>68</v>
      </c>
      <c r="H63" s="28">
        <f>H65</f>
        <v>120352.9</v>
      </c>
      <c r="I63" s="28">
        <f>I65</f>
        <v>55352.9</v>
      </c>
    </row>
    <row r="64" spans="1:10" s="25" customFormat="1" ht="24.95" customHeight="1" x14ac:dyDescent="0.25">
      <c r="A64" s="98"/>
      <c r="B64" s="99"/>
      <c r="C64" s="102"/>
      <c r="D64" s="108"/>
      <c r="E64" s="102"/>
      <c r="F64" s="102"/>
      <c r="G64" s="67" t="s">
        <v>13</v>
      </c>
      <c r="H64" s="28">
        <v>0</v>
      </c>
      <c r="I64" s="28">
        <v>0</v>
      </c>
      <c r="J64" s="10"/>
    </row>
    <row r="65" spans="1:10" ht="24.95" customHeight="1" x14ac:dyDescent="0.25">
      <c r="A65" s="98"/>
      <c r="B65" s="99"/>
      <c r="C65" s="102"/>
      <c r="D65" s="108"/>
      <c r="E65" s="102"/>
      <c r="F65" s="102"/>
      <c r="G65" s="27" t="s">
        <v>14</v>
      </c>
      <c r="H65" s="28">
        <v>120352.9</v>
      </c>
      <c r="I65" s="22">
        <f>I79</f>
        <v>55352.9</v>
      </c>
    </row>
    <row r="66" spans="1:10" ht="24.95" customHeight="1" x14ac:dyDescent="0.25">
      <c r="A66" s="98"/>
      <c r="B66" s="99"/>
      <c r="C66" s="102"/>
      <c r="D66" s="108"/>
      <c r="E66" s="102"/>
      <c r="F66" s="102"/>
      <c r="G66" s="27" t="s">
        <v>15</v>
      </c>
      <c r="H66" s="28">
        <v>0</v>
      </c>
      <c r="I66" s="22">
        <v>0</v>
      </c>
    </row>
    <row r="67" spans="1:10" s="25" customFormat="1" ht="24.95" customHeight="1" x14ac:dyDescent="0.25">
      <c r="A67" s="124"/>
      <c r="B67" s="99"/>
      <c r="C67" s="104"/>
      <c r="D67" s="109"/>
      <c r="E67" s="104"/>
      <c r="F67" s="104"/>
      <c r="G67" s="27" t="s">
        <v>192</v>
      </c>
      <c r="H67" s="28">
        <v>0</v>
      </c>
      <c r="I67" s="22">
        <v>0</v>
      </c>
      <c r="J67" s="10"/>
    </row>
    <row r="68" spans="1:10" ht="30" customHeight="1" outlineLevel="1" x14ac:dyDescent="0.25">
      <c r="A68" s="100" t="s">
        <v>32</v>
      </c>
      <c r="B68" s="99" t="s">
        <v>220</v>
      </c>
      <c r="C68" s="102" t="s">
        <v>82</v>
      </c>
      <c r="D68" s="103" t="s">
        <v>147</v>
      </c>
      <c r="E68" s="106">
        <v>45657</v>
      </c>
      <c r="F68" s="101"/>
      <c r="G68" s="67" t="s">
        <v>68</v>
      </c>
      <c r="H68" s="28">
        <v>0</v>
      </c>
      <c r="I68" s="28">
        <v>0</v>
      </c>
    </row>
    <row r="69" spans="1:10" ht="30" customHeight="1" outlineLevel="1" x14ac:dyDescent="0.25">
      <c r="A69" s="100"/>
      <c r="B69" s="99"/>
      <c r="C69" s="102"/>
      <c r="D69" s="103"/>
      <c r="E69" s="101"/>
      <c r="F69" s="101"/>
      <c r="G69" s="67" t="s">
        <v>13</v>
      </c>
      <c r="H69" s="28">
        <v>0</v>
      </c>
      <c r="I69" s="28">
        <v>0</v>
      </c>
    </row>
    <row r="70" spans="1:10" ht="30" customHeight="1" outlineLevel="1" x14ac:dyDescent="0.25">
      <c r="A70" s="100"/>
      <c r="B70" s="99"/>
      <c r="C70" s="102"/>
      <c r="D70" s="103"/>
      <c r="E70" s="101"/>
      <c r="F70" s="101"/>
      <c r="G70" s="27" t="s">
        <v>14</v>
      </c>
      <c r="H70" s="28">
        <v>0</v>
      </c>
      <c r="I70" s="28">
        <v>0</v>
      </c>
    </row>
    <row r="71" spans="1:10" ht="30" customHeight="1" outlineLevel="1" x14ac:dyDescent="0.25">
      <c r="A71" s="100"/>
      <c r="B71" s="99"/>
      <c r="C71" s="102"/>
      <c r="D71" s="103"/>
      <c r="E71" s="101"/>
      <c r="F71" s="101"/>
      <c r="G71" s="27" t="s">
        <v>15</v>
      </c>
      <c r="H71" s="28">
        <v>0</v>
      </c>
      <c r="I71" s="28">
        <v>0</v>
      </c>
    </row>
    <row r="72" spans="1:10" ht="36" customHeight="1" outlineLevel="1" x14ac:dyDescent="0.25">
      <c r="A72" s="100"/>
      <c r="B72" s="99"/>
      <c r="C72" s="102"/>
      <c r="D72" s="103"/>
      <c r="E72" s="101"/>
      <c r="F72" s="101"/>
      <c r="G72" s="27" t="s">
        <v>192</v>
      </c>
      <c r="H72" s="28">
        <v>0</v>
      </c>
      <c r="I72" s="28">
        <v>0</v>
      </c>
    </row>
    <row r="73" spans="1:10" ht="30" customHeight="1" outlineLevel="1" x14ac:dyDescent="0.25">
      <c r="A73" s="100"/>
      <c r="B73" s="99" t="s">
        <v>221</v>
      </c>
      <c r="C73" s="102" t="s">
        <v>28</v>
      </c>
      <c r="D73" s="103" t="s">
        <v>147</v>
      </c>
      <c r="E73" s="102" t="s">
        <v>100</v>
      </c>
      <c r="F73" s="99" t="s">
        <v>373</v>
      </c>
      <c r="G73" s="101" t="s">
        <v>18</v>
      </c>
      <c r="H73" s="101" t="s">
        <v>18</v>
      </c>
      <c r="I73" s="101" t="s">
        <v>18</v>
      </c>
    </row>
    <row r="74" spans="1:10" ht="83.25" customHeight="1" outlineLevel="1" x14ac:dyDescent="0.25">
      <c r="A74" s="100"/>
      <c r="B74" s="99"/>
      <c r="C74" s="102"/>
      <c r="D74" s="103"/>
      <c r="E74" s="102"/>
      <c r="F74" s="99"/>
      <c r="G74" s="107"/>
      <c r="H74" s="107"/>
      <c r="I74" s="107"/>
    </row>
    <row r="75" spans="1:10" ht="54" customHeight="1" outlineLevel="1" x14ac:dyDescent="0.25">
      <c r="A75" s="100"/>
      <c r="B75" s="99" t="s">
        <v>222</v>
      </c>
      <c r="C75" s="102" t="s">
        <v>28</v>
      </c>
      <c r="D75" s="103" t="s">
        <v>147</v>
      </c>
      <c r="E75" s="102" t="s">
        <v>101</v>
      </c>
      <c r="F75" s="99" t="s">
        <v>374</v>
      </c>
      <c r="G75" s="101" t="s">
        <v>18</v>
      </c>
      <c r="H75" s="101" t="s">
        <v>18</v>
      </c>
      <c r="I75" s="101" t="s">
        <v>18</v>
      </c>
    </row>
    <row r="76" spans="1:10" ht="65.25" customHeight="1" outlineLevel="1" x14ac:dyDescent="0.25">
      <c r="A76" s="100"/>
      <c r="B76" s="99"/>
      <c r="C76" s="102"/>
      <c r="D76" s="103"/>
      <c r="E76" s="102"/>
      <c r="F76" s="99"/>
      <c r="G76" s="107"/>
      <c r="H76" s="107"/>
      <c r="I76" s="107"/>
    </row>
    <row r="77" spans="1:10" s="25" customFormat="1" ht="24.95" customHeight="1" outlineLevel="1" x14ac:dyDescent="0.25">
      <c r="A77" s="100" t="s">
        <v>33</v>
      </c>
      <c r="B77" s="99" t="s">
        <v>223</v>
      </c>
      <c r="C77" s="102" t="s">
        <v>82</v>
      </c>
      <c r="D77" s="103" t="s">
        <v>16</v>
      </c>
      <c r="E77" s="113">
        <v>45657</v>
      </c>
      <c r="F77" s="99"/>
      <c r="G77" s="67" t="s">
        <v>68</v>
      </c>
      <c r="H77" s="48">
        <f>H78+H79+H80+H81</f>
        <v>120352.9</v>
      </c>
      <c r="I77" s="48">
        <f>I78+I79+I80+I81</f>
        <v>55352.9</v>
      </c>
      <c r="J77" s="10"/>
    </row>
    <row r="78" spans="1:10" s="25" customFormat="1" ht="24.95" customHeight="1" outlineLevel="1" x14ac:dyDescent="0.25">
      <c r="A78" s="119"/>
      <c r="B78" s="99"/>
      <c r="C78" s="104"/>
      <c r="D78" s="105"/>
      <c r="E78" s="107"/>
      <c r="F78" s="139"/>
      <c r="G78" s="67" t="s">
        <v>13</v>
      </c>
      <c r="H78" s="49">
        <v>0</v>
      </c>
      <c r="I78" s="49">
        <v>0</v>
      </c>
      <c r="J78" s="10"/>
    </row>
    <row r="79" spans="1:10" ht="24.95" customHeight="1" outlineLevel="1" x14ac:dyDescent="0.25">
      <c r="A79" s="119"/>
      <c r="B79" s="99"/>
      <c r="C79" s="104"/>
      <c r="D79" s="105"/>
      <c r="E79" s="107"/>
      <c r="F79" s="139"/>
      <c r="G79" s="27" t="s">
        <v>14</v>
      </c>
      <c r="H79" s="22">
        <v>120352.9</v>
      </c>
      <c r="I79" s="22">
        <v>55352.9</v>
      </c>
    </row>
    <row r="80" spans="1:10" ht="24.95" customHeight="1" outlineLevel="1" x14ac:dyDescent="0.25">
      <c r="A80" s="119"/>
      <c r="B80" s="99"/>
      <c r="C80" s="104"/>
      <c r="D80" s="105"/>
      <c r="E80" s="107"/>
      <c r="F80" s="139"/>
      <c r="G80" s="27" t="s">
        <v>15</v>
      </c>
      <c r="H80" s="28">
        <v>0</v>
      </c>
      <c r="I80" s="28">
        <v>0</v>
      </c>
    </row>
    <row r="81" spans="1:11" s="25" customFormat="1" ht="30.75" customHeight="1" outlineLevel="1" x14ac:dyDescent="0.25">
      <c r="A81" s="119"/>
      <c r="B81" s="99"/>
      <c r="C81" s="104"/>
      <c r="D81" s="105"/>
      <c r="E81" s="107"/>
      <c r="F81" s="139"/>
      <c r="G81" s="27" t="s">
        <v>192</v>
      </c>
      <c r="H81" s="28">
        <v>0</v>
      </c>
      <c r="I81" s="28">
        <v>0</v>
      </c>
      <c r="J81" s="10"/>
    </row>
    <row r="82" spans="1:11" ht="15" customHeight="1" outlineLevel="1" x14ac:dyDescent="0.25">
      <c r="A82" s="100"/>
      <c r="B82" s="99" t="s">
        <v>224</v>
      </c>
      <c r="C82" s="102" t="s">
        <v>82</v>
      </c>
      <c r="D82" s="103" t="s">
        <v>16</v>
      </c>
      <c r="E82" s="106">
        <v>45657</v>
      </c>
      <c r="F82" s="101"/>
      <c r="G82" s="101" t="s">
        <v>18</v>
      </c>
      <c r="H82" s="101" t="s">
        <v>18</v>
      </c>
      <c r="I82" s="101" t="s">
        <v>18</v>
      </c>
    </row>
    <row r="83" spans="1:11" ht="55.5" customHeight="1" outlineLevel="1" x14ac:dyDescent="0.25">
      <c r="A83" s="100"/>
      <c r="B83" s="99"/>
      <c r="C83" s="102"/>
      <c r="D83" s="103"/>
      <c r="E83" s="101"/>
      <c r="F83" s="101"/>
      <c r="G83" s="107"/>
      <c r="H83" s="107"/>
      <c r="I83" s="107"/>
    </row>
    <row r="84" spans="1:11" ht="24.95" customHeight="1" x14ac:dyDescent="0.25">
      <c r="A84" s="98" t="s">
        <v>123</v>
      </c>
      <c r="B84" s="99" t="s">
        <v>225</v>
      </c>
      <c r="C84" s="102" t="s">
        <v>18</v>
      </c>
      <c r="D84" s="108" t="s">
        <v>102</v>
      </c>
      <c r="E84" s="102" t="s">
        <v>18</v>
      </c>
      <c r="F84" s="102" t="s">
        <v>18</v>
      </c>
      <c r="G84" s="67" t="s">
        <v>68</v>
      </c>
      <c r="H84" s="28">
        <v>0</v>
      </c>
      <c r="I84" s="28">
        <v>0</v>
      </c>
      <c r="K84" s="13"/>
    </row>
    <row r="85" spans="1:11" s="25" customFormat="1" ht="24.95" customHeight="1" x14ac:dyDescent="0.25">
      <c r="A85" s="98"/>
      <c r="B85" s="99"/>
      <c r="C85" s="102"/>
      <c r="D85" s="108"/>
      <c r="E85" s="102"/>
      <c r="F85" s="102"/>
      <c r="G85" s="67" t="s">
        <v>13</v>
      </c>
      <c r="H85" s="28">
        <v>0</v>
      </c>
      <c r="I85" s="28">
        <v>0</v>
      </c>
      <c r="J85" s="10"/>
      <c r="K85" s="13"/>
    </row>
    <row r="86" spans="1:11" ht="24.95" customHeight="1" x14ac:dyDescent="0.25">
      <c r="A86" s="98"/>
      <c r="B86" s="99"/>
      <c r="C86" s="102"/>
      <c r="D86" s="108"/>
      <c r="E86" s="102"/>
      <c r="F86" s="102"/>
      <c r="G86" s="27" t="s">
        <v>14</v>
      </c>
      <c r="H86" s="28">
        <v>0</v>
      </c>
      <c r="I86" s="28">
        <v>0</v>
      </c>
      <c r="K86" s="13"/>
    </row>
    <row r="87" spans="1:11" ht="24.95" customHeight="1" x14ac:dyDescent="0.25">
      <c r="A87" s="98"/>
      <c r="B87" s="99"/>
      <c r="C87" s="102"/>
      <c r="D87" s="108"/>
      <c r="E87" s="102"/>
      <c r="F87" s="102"/>
      <c r="G87" s="67" t="s">
        <v>15</v>
      </c>
      <c r="H87" s="28">
        <v>0</v>
      </c>
      <c r="I87" s="28">
        <v>0</v>
      </c>
      <c r="K87" s="13"/>
    </row>
    <row r="88" spans="1:11" s="25" customFormat="1" ht="24.95" customHeight="1" x14ac:dyDescent="0.25">
      <c r="A88" s="124"/>
      <c r="B88" s="99"/>
      <c r="C88" s="104"/>
      <c r="D88" s="109"/>
      <c r="E88" s="104"/>
      <c r="F88" s="104"/>
      <c r="G88" s="67" t="s">
        <v>192</v>
      </c>
      <c r="H88" s="28">
        <v>0</v>
      </c>
      <c r="I88" s="28">
        <v>0</v>
      </c>
      <c r="J88" s="10"/>
      <c r="K88" s="13"/>
    </row>
    <row r="89" spans="1:11" ht="24.95" customHeight="1" outlineLevel="1" x14ac:dyDescent="0.25">
      <c r="A89" s="100" t="s">
        <v>124</v>
      </c>
      <c r="B89" s="99" t="s">
        <v>226</v>
      </c>
      <c r="C89" s="102" t="s">
        <v>82</v>
      </c>
      <c r="D89" s="108" t="s">
        <v>19</v>
      </c>
      <c r="E89" s="106">
        <v>45657</v>
      </c>
      <c r="F89" s="101"/>
      <c r="G89" s="67" t="s">
        <v>68</v>
      </c>
      <c r="H89" s="28">
        <v>0</v>
      </c>
      <c r="I89" s="28">
        <v>0</v>
      </c>
    </row>
    <row r="90" spans="1:11" ht="24.95" customHeight="1" outlineLevel="1" x14ac:dyDescent="0.25">
      <c r="A90" s="100"/>
      <c r="B90" s="99"/>
      <c r="C90" s="102"/>
      <c r="D90" s="108"/>
      <c r="E90" s="101"/>
      <c r="F90" s="101"/>
      <c r="G90" s="67" t="s">
        <v>13</v>
      </c>
      <c r="H90" s="28">
        <v>0</v>
      </c>
      <c r="I90" s="28">
        <v>0</v>
      </c>
    </row>
    <row r="91" spans="1:11" ht="24.95" customHeight="1" outlineLevel="1" x14ac:dyDescent="0.25">
      <c r="A91" s="100"/>
      <c r="B91" s="99"/>
      <c r="C91" s="102"/>
      <c r="D91" s="108"/>
      <c r="E91" s="101"/>
      <c r="F91" s="101"/>
      <c r="G91" s="27" t="s">
        <v>14</v>
      </c>
      <c r="H91" s="28">
        <v>0</v>
      </c>
      <c r="I91" s="28">
        <v>0</v>
      </c>
    </row>
    <row r="92" spans="1:11" ht="24.95" customHeight="1" outlineLevel="1" x14ac:dyDescent="0.25">
      <c r="A92" s="100"/>
      <c r="B92" s="99"/>
      <c r="C92" s="102"/>
      <c r="D92" s="108"/>
      <c r="E92" s="101"/>
      <c r="F92" s="101"/>
      <c r="G92" s="67" t="s">
        <v>15</v>
      </c>
      <c r="H92" s="28">
        <v>0</v>
      </c>
      <c r="I92" s="28">
        <v>0</v>
      </c>
    </row>
    <row r="93" spans="1:11" ht="24.95" customHeight="1" outlineLevel="1" x14ac:dyDescent="0.25">
      <c r="A93" s="100"/>
      <c r="B93" s="99"/>
      <c r="C93" s="102"/>
      <c r="D93" s="108"/>
      <c r="E93" s="101"/>
      <c r="F93" s="101"/>
      <c r="G93" s="67" t="s">
        <v>192</v>
      </c>
      <c r="H93" s="28">
        <v>0</v>
      </c>
      <c r="I93" s="28">
        <v>0</v>
      </c>
    </row>
    <row r="94" spans="1:11" ht="22.5" customHeight="1" outlineLevel="1" x14ac:dyDescent="0.25">
      <c r="A94" s="100"/>
      <c r="B94" s="99" t="s">
        <v>227</v>
      </c>
      <c r="C94" s="102" t="s">
        <v>82</v>
      </c>
      <c r="D94" s="108" t="s">
        <v>19</v>
      </c>
      <c r="E94" s="106">
        <v>45657</v>
      </c>
      <c r="F94" s="102"/>
      <c r="G94" s="101" t="s">
        <v>18</v>
      </c>
      <c r="H94" s="101" t="s">
        <v>18</v>
      </c>
      <c r="I94" s="101" t="s">
        <v>18</v>
      </c>
    </row>
    <row r="95" spans="1:11" ht="71.25" customHeight="1" outlineLevel="1" x14ac:dyDescent="0.25">
      <c r="A95" s="100"/>
      <c r="B95" s="99"/>
      <c r="C95" s="101"/>
      <c r="D95" s="108"/>
      <c r="E95" s="101"/>
      <c r="F95" s="102"/>
      <c r="G95" s="107"/>
      <c r="H95" s="107"/>
      <c r="I95" s="107"/>
    </row>
    <row r="96" spans="1:11" ht="24.95" customHeight="1" x14ac:dyDescent="0.25">
      <c r="A96" s="98" t="s">
        <v>34</v>
      </c>
      <c r="B96" s="125" t="s">
        <v>228</v>
      </c>
      <c r="C96" s="101" t="s">
        <v>18</v>
      </c>
      <c r="D96" s="108" t="s">
        <v>102</v>
      </c>
      <c r="E96" s="101" t="s">
        <v>18</v>
      </c>
      <c r="F96" s="101" t="s">
        <v>18</v>
      </c>
      <c r="G96" s="29" t="s">
        <v>68</v>
      </c>
      <c r="H96" s="28">
        <f>H98+H99</f>
        <v>37366.299999999996</v>
      </c>
      <c r="I96" s="28">
        <f>I98+I99</f>
        <v>36702</v>
      </c>
    </row>
    <row r="97" spans="1:10" s="25" customFormat="1" ht="24.95" customHeight="1" x14ac:dyDescent="0.25">
      <c r="A97" s="98"/>
      <c r="B97" s="125"/>
      <c r="C97" s="101"/>
      <c r="D97" s="108"/>
      <c r="E97" s="101"/>
      <c r="F97" s="101"/>
      <c r="G97" s="29" t="s">
        <v>13</v>
      </c>
      <c r="H97" s="28">
        <v>0</v>
      </c>
      <c r="I97" s="28">
        <v>0</v>
      </c>
      <c r="J97" s="10"/>
    </row>
    <row r="98" spans="1:10" ht="24.95" customHeight="1" x14ac:dyDescent="0.25">
      <c r="A98" s="98"/>
      <c r="B98" s="125"/>
      <c r="C98" s="101"/>
      <c r="D98" s="108"/>
      <c r="E98" s="101"/>
      <c r="F98" s="101"/>
      <c r="G98" s="29" t="s">
        <v>14</v>
      </c>
      <c r="H98" s="28">
        <f>H103+H110</f>
        <v>15222.1</v>
      </c>
      <c r="I98" s="28">
        <f>I103+I110</f>
        <v>15222.1</v>
      </c>
    </row>
    <row r="99" spans="1:10" ht="24.95" customHeight="1" x14ac:dyDescent="0.25">
      <c r="A99" s="98"/>
      <c r="B99" s="125"/>
      <c r="C99" s="101"/>
      <c r="D99" s="108"/>
      <c r="E99" s="101"/>
      <c r="F99" s="101"/>
      <c r="G99" s="29" t="s">
        <v>15</v>
      </c>
      <c r="H99" s="28">
        <f>H104+H111+H117</f>
        <v>22144.199999999997</v>
      </c>
      <c r="I99" s="28">
        <f>I104+I111+I117</f>
        <v>21479.899999999998</v>
      </c>
    </row>
    <row r="100" spans="1:10" s="25" customFormat="1" ht="24.95" customHeight="1" x14ac:dyDescent="0.25">
      <c r="A100" s="124"/>
      <c r="B100" s="125"/>
      <c r="C100" s="107"/>
      <c r="D100" s="109"/>
      <c r="E100" s="107"/>
      <c r="F100" s="107"/>
      <c r="G100" s="29" t="s">
        <v>192</v>
      </c>
      <c r="H100" s="28">
        <v>0</v>
      </c>
      <c r="I100" s="28">
        <v>0</v>
      </c>
      <c r="J100" s="10"/>
    </row>
    <row r="101" spans="1:10" ht="24.95" customHeight="1" outlineLevel="1" x14ac:dyDescent="0.25">
      <c r="A101" s="134" t="s">
        <v>35</v>
      </c>
      <c r="B101" s="125" t="s">
        <v>229</v>
      </c>
      <c r="C101" s="102" t="s">
        <v>82</v>
      </c>
      <c r="D101" s="103" t="s">
        <v>19</v>
      </c>
      <c r="E101" s="106">
        <v>45657</v>
      </c>
      <c r="F101" s="102"/>
      <c r="G101" s="24" t="s">
        <v>68</v>
      </c>
      <c r="H101" s="28">
        <f>H103+H104</f>
        <v>30802.7</v>
      </c>
      <c r="I101" s="22">
        <f>I103+I104</f>
        <v>30802.7</v>
      </c>
    </row>
    <row r="102" spans="1:10" ht="24.95" customHeight="1" outlineLevel="1" x14ac:dyDescent="0.25">
      <c r="A102" s="100"/>
      <c r="B102" s="125"/>
      <c r="C102" s="102"/>
      <c r="D102" s="103"/>
      <c r="E102" s="101"/>
      <c r="F102" s="102"/>
      <c r="G102" s="24" t="s">
        <v>13</v>
      </c>
      <c r="H102" s="28">
        <v>0</v>
      </c>
      <c r="I102" s="22">
        <v>0</v>
      </c>
    </row>
    <row r="103" spans="1:10" ht="24.95" customHeight="1" outlineLevel="1" x14ac:dyDescent="0.25">
      <c r="A103" s="100"/>
      <c r="B103" s="125"/>
      <c r="C103" s="102"/>
      <c r="D103" s="103"/>
      <c r="E103" s="101"/>
      <c r="F103" s="102"/>
      <c r="G103" s="24" t="s">
        <v>14</v>
      </c>
      <c r="H103" s="28">
        <v>11184.2</v>
      </c>
      <c r="I103" s="22">
        <v>11184.2</v>
      </c>
    </row>
    <row r="104" spans="1:10" ht="24.95" customHeight="1" outlineLevel="1" x14ac:dyDescent="0.25">
      <c r="A104" s="100"/>
      <c r="B104" s="125"/>
      <c r="C104" s="102"/>
      <c r="D104" s="103"/>
      <c r="E104" s="101"/>
      <c r="F104" s="102"/>
      <c r="G104" s="67" t="s">
        <v>15</v>
      </c>
      <c r="H104" s="28">
        <f>19025.6+593-0.1</f>
        <v>19618.5</v>
      </c>
      <c r="I104" s="28">
        <f>19025.6+593-0.1</f>
        <v>19618.5</v>
      </c>
    </row>
    <row r="105" spans="1:10" s="25" customFormat="1" ht="24.95" customHeight="1" outlineLevel="1" x14ac:dyDescent="0.25">
      <c r="A105" s="119"/>
      <c r="B105" s="125"/>
      <c r="C105" s="104"/>
      <c r="D105" s="105"/>
      <c r="E105" s="107"/>
      <c r="F105" s="104"/>
      <c r="G105" s="67" t="s">
        <v>192</v>
      </c>
      <c r="H105" s="28">
        <v>0</v>
      </c>
      <c r="I105" s="22">
        <v>0</v>
      </c>
      <c r="J105" s="10"/>
    </row>
    <row r="106" spans="1:10" ht="23.25" customHeight="1" outlineLevel="1" x14ac:dyDescent="0.25">
      <c r="A106" s="100"/>
      <c r="B106" s="125" t="s">
        <v>230</v>
      </c>
      <c r="C106" s="102" t="s">
        <v>82</v>
      </c>
      <c r="D106" s="103" t="s">
        <v>19</v>
      </c>
      <c r="E106" s="106">
        <v>45657</v>
      </c>
      <c r="F106" s="102"/>
      <c r="G106" s="101" t="s">
        <v>18</v>
      </c>
      <c r="H106" s="101" t="s">
        <v>18</v>
      </c>
      <c r="I106" s="101" t="s">
        <v>18</v>
      </c>
    </row>
    <row r="107" spans="1:10" ht="62.25" customHeight="1" outlineLevel="1" x14ac:dyDescent="0.25">
      <c r="A107" s="100"/>
      <c r="B107" s="125"/>
      <c r="C107" s="102"/>
      <c r="D107" s="103"/>
      <c r="E107" s="101"/>
      <c r="F107" s="102"/>
      <c r="G107" s="107"/>
      <c r="H107" s="107"/>
      <c r="I107" s="107"/>
    </row>
    <row r="108" spans="1:10" ht="24.95" customHeight="1" outlineLevel="1" x14ac:dyDescent="0.25">
      <c r="A108" s="100" t="s">
        <v>125</v>
      </c>
      <c r="B108" s="99" t="s">
        <v>231</v>
      </c>
      <c r="C108" s="102" t="s">
        <v>82</v>
      </c>
      <c r="D108" s="103" t="s">
        <v>148</v>
      </c>
      <c r="E108" s="106">
        <v>45657</v>
      </c>
      <c r="F108" s="101"/>
      <c r="G108" s="67" t="s">
        <v>68</v>
      </c>
      <c r="H108" s="22">
        <f>H111+H110</f>
        <v>4486.5</v>
      </c>
      <c r="I108" s="22">
        <f>I111+I110</f>
        <v>4486.5</v>
      </c>
    </row>
    <row r="109" spans="1:10" s="25" customFormat="1" ht="24.95" customHeight="1" outlineLevel="1" x14ac:dyDescent="0.25">
      <c r="A109" s="100"/>
      <c r="B109" s="99"/>
      <c r="C109" s="102"/>
      <c r="D109" s="103"/>
      <c r="E109" s="106"/>
      <c r="F109" s="101"/>
      <c r="G109" s="67" t="s">
        <v>13</v>
      </c>
      <c r="H109" s="22">
        <v>0</v>
      </c>
      <c r="I109" s="22">
        <v>0</v>
      </c>
      <c r="J109" s="10"/>
    </row>
    <row r="110" spans="1:10" ht="24.95" customHeight="1" outlineLevel="1" x14ac:dyDescent="0.25">
      <c r="A110" s="119"/>
      <c r="B110" s="99"/>
      <c r="C110" s="104"/>
      <c r="D110" s="105"/>
      <c r="E110" s="107"/>
      <c r="F110" s="107"/>
      <c r="G110" s="67" t="s">
        <v>14</v>
      </c>
      <c r="H110" s="22">
        <f>4037.8+0.1</f>
        <v>4037.9</v>
      </c>
      <c r="I110" s="22">
        <v>4037.9</v>
      </c>
    </row>
    <row r="111" spans="1:10" ht="24.95" customHeight="1" outlineLevel="1" x14ac:dyDescent="0.25">
      <c r="A111" s="119"/>
      <c r="B111" s="99"/>
      <c r="C111" s="104"/>
      <c r="D111" s="105"/>
      <c r="E111" s="107"/>
      <c r="F111" s="107"/>
      <c r="G111" s="67" t="s">
        <v>15</v>
      </c>
      <c r="H111" s="22">
        <f>448.7-0.1</f>
        <v>448.59999999999997</v>
      </c>
      <c r="I111" s="22">
        <v>448.6</v>
      </c>
    </row>
    <row r="112" spans="1:10" s="25" customFormat="1" ht="24.95" customHeight="1" outlineLevel="1" x14ac:dyDescent="0.25">
      <c r="A112" s="119"/>
      <c r="B112" s="110"/>
      <c r="C112" s="104"/>
      <c r="D112" s="105"/>
      <c r="E112" s="107"/>
      <c r="F112" s="107"/>
      <c r="G112" s="67" t="s">
        <v>192</v>
      </c>
      <c r="H112" s="22">
        <v>0</v>
      </c>
      <c r="I112" s="22">
        <v>0</v>
      </c>
      <c r="J112" s="10"/>
    </row>
    <row r="113" spans="1:10" ht="35.25" customHeight="1" outlineLevel="1" x14ac:dyDescent="0.25">
      <c r="A113" s="100"/>
      <c r="B113" s="99" t="s">
        <v>232</v>
      </c>
      <c r="C113" s="102" t="s">
        <v>82</v>
      </c>
      <c r="D113" s="103" t="s">
        <v>149</v>
      </c>
      <c r="E113" s="106">
        <v>45657</v>
      </c>
      <c r="F113" s="102"/>
      <c r="G113" s="101" t="s">
        <v>18</v>
      </c>
      <c r="H113" s="101" t="s">
        <v>18</v>
      </c>
      <c r="I113" s="101" t="s">
        <v>18</v>
      </c>
    </row>
    <row r="114" spans="1:10" ht="45.75" customHeight="1" outlineLevel="1" x14ac:dyDescent="0.25">
      <c r="A114" s="100"/>
      <c r="B114" s="99"/>
      <c r="C114" s="102"/>
      <c r="D114" s="103"/>
      <c r="E114" s="106"/>
      <c r="F114" s="102"/>
      <c r="G114" s="107"/>
      <c r="H114" s="107"/>
      <c r="I114" s="107"/>
    </row>
    <row r="115" spans="1:10" ht="87" customHeight="1" outlineLevel="1" x14ac:dyDescent="0.25">
      <c r="A115" s="69"/>
      <c r="B115" s="68" t="s">
        <v>233</v>
      </c>
      <c r="C115" s="60" t="s">
        <v>82</v>
      </c>
      <c r="D115" s="67" t="s">
        <v>149</v>
      </c>
      <c r="E115" s="79">
        <v>45657</v>
      </c>
      <c r="F115" s="60"/>
      <c r="G115" s="62" t="s">
        <v>18</v>
      </c>
      <c r="H115" s="62" t="s">
        <v>18</v>
      </c>
      <c r="I115" s="62" t="s">
        <v>18</v>
      </c>
    </row>
    <row r="116" spans="1:10" ht="93" customHeight="1" outlineLevel="1" x14ac:dyDescent="0.25">
      <c r="A116" s="69"/>
      <c r="B116" s="68" t="s">
        <v>234</v>
      </c>
      <c r="C116" s="60" t="s">
        <v>28</v>
      </c>
      <c r="D116" s="67" t="s">
        <v>107</v>
      </c>
      <c r="E116" s="58" t="s">
        <v>140</v>
      </c>
      <c r="F116" s="68" t="s">
        <v>380</v>
      </c>
      <c r="G116" s="62" t="s">
        <v>18</v>
      </c>
      <c r="H116" s="62" t="s">
        <v>18</v>
      </c>
      <c r="I116" s="62" t="s">
        <v>18</v>
      </c>
    </row>
    <row r="117" spans="1:10" ht="24.95" customHeight="1" outlineLevel="1" x14ac:dyDescent="0.25">
      <c r="A117" s="133" t="s">
        <v>379</v>
      </c>
      <c r="B117" s="108" t="s">
        <v>235</v>
      </c>
      <c r="C117" s="115" t="s">
        <v>82</v>
      </c>
      <c r="D117" s="108" t="s">
        <v>102</v>
      </c>
      <c r="E117" s="116">
        <v>45657</v>
      </c>
      <c r="F117" s="115"/>
      <c r="G117" s="67" t="s">
        <v>68</v>
      </c>
      <c r="H117" s="22">
        <f>H118+H119+H120+H121</f>
        <v>2077.1</v>
      </c>
      <c r="I117" s="22">
        <f>I118+I119+I120+I121</f>
        <v>1412.8</v>
      </c>
    </row>
    <row r="118" spans="1:10" s="26" customFormat="1" ht="24.95" customHeight="1" outlineLevel="1" x14ac:dyDescent="0.25">
      <c r="A118" s="133"/>
      <c r="B118" s="108"/>
      <c r="C118" s="115"/>
      <c r="D118" s="108"/>
      <c r="E118" s="116"/>
      <c r="F118" s="115"/>
      <c r="G118" s="67" t="s">
        <v>13</v>
      </c>
      <c r="H118" s="22">
        <v>0</v>
      </c>
      <c r="I118" s="22">
        <v>0</v>
      </c>
      <c r="J118" s="10"/>
    </row>
    <row r="119" spans="1:10" s="26" customFormat="1" ht="24.95" customHeight="1" outlineLevel="1" x14ac:dyDescent="0.25">
      <c r="A119" s="133"/>
      <c r="B119" s="108"/>
      <c r="C119" s="115"/>
      <c r="D119" s="108"/>
      <c r="E119" s="116"/>
      <c r="F119" s="115"/>
      <c r="G119" s="67" t="s">
        <v>14</v>
      </c>
      <c r="H119" s="22">
        <v>0</v>
      </c>
      <c r="I119" s="22">
        <v>0</v>
      </c>
      <c r="J119" s="10"/>
    </row>
    <row r="120" spans="1:10" s="26" customFormat="1" ht="24.95" customHeight="1" outlineLevel="1" x14ac:dyDescent="0.25">
      <c r="A120" s="133"/>
      <c r="B120" s="108"/>
      <c r="C120" s="115"/>
      <c r="D120" s="108"/>
      <c r="E120" s="116"/>
      <c r="F120" s="115"/>
      <c r="G120" s="67" t="s">
        <v>15</v>
      </c>
      <c r="H120" s="22">
        <f>2077.2-0.1</f>
        <v>2077.1</v>
      </c>
      <c r="I120" s="22">
        <v>1412.8</v>
      </c>
      <c r="J120" s="10"/>
    </row>
    <row r="121" spans="1:10" s="26" customFormat="1" ht="24.95" customHeight="1" outlineLevel="1" x14ac:dyDescent="0.25">
      <c r="A121" s="133"/>
      <c r="B121" s="108"/>
      <c r="C121" s="115"/>
      <c r="D121" s="108"/>
      <c r="E121" s="116"/>
      <c r="F121" s="115"/>
      <c r="G121" s="67" t="s">
        <v>192</v>
      </c>
      <c r="H121" s="22">
        <v>0</v>
      </c>
      <c r="I121" s="22">
        <v>0</v>
      </c>
      <c r="J121" s="10"/>
    </row>
    <row r="122" spans="1:10" ht="105.75" customHeight="1" outlineLevel="1" x14ac:dyDescent="0.25">
      <c r="A122" s="69"/>
      <c r="B122" s="68" t="s">
        <v>236</v>
      </c>
      <c r="C122" s="60" t="s">
        <v>28</v>
      </c>
      <c r="D122" s="67" t="s">
        <v>149</v>
      </c>
      <c r="E122" s="58" t="s">
        <v>108</v>
      </c>
      <c r="F122" s="97" t="s">
        <v>407</v>
      </c>
      <c r="G122" s="62" t="s">
        <v>18</v>
      </c>
      <c r="H122" s="62" t="s">
        <v>18</v>
      </c>
      <c r="I122" s="62" t="s">
        <v>18</v>
      </c>
    </row>
    <row r="123" spans="1:10" ht="24.95" customHeight="1" x14ac:dyDescent="0.25">
      <c r="A123" s="98" t="s">
        <v>36</v>
      </c>
      <c r="B123" s="99" t="s">
        <v>237</v>
      </c>
      <c r="C123" s="101" t="s">
        <v>18</v>
      </c>
      <c r="D123" s="108" t="s">
        <v>94</v>
      </c>
      <c r="E123" s="101" t="s">
        <v>18</v>
      </c>
      <c r="F123" s="101" t="s">
        <v>18</v>
      </c>
      <c r="G123" s="29" t="s">
        <v>68</v>
      </c>
      <c r="H123" s="28">
        <f>H125+H127</f>
        <v>2253.3000000000002</v>
      </c>
      <c r="I123" s="28">
        <f>I125+I127</f>
        <v>1468.2</v>
      </c>
    </row>
    <row r="124" spans="1:10" s="25" customFormat="1" ht="24.95" customHeight="1" x14ac:dyDescent="0.25">
      <c r="A124" s="98"/>
      <c r="B124" s="99"/>
      <c r="C124" s="101"/>
      <c r="D124" s="108"/>
      <c r="E124" s="101"/>
      <c r="F124" s="101"/>
      <c r="G124" s="29" t="s">
        <v>13</v>
      </c>
      <c r="H124" s="28">
        <v>0</v>
      </c>
      <c r="I124" s="28">
        <v>0</v>
      </c>
      <c r="J124" s="10"/>
    </row>
    <row r="125" spans="1:10" ht="24.95" customHeight="1" x14ac:dyDescent="0.25">
      <c r="A125" s="98"/>
      <c r="B125" s="99"/>
      <c r="C125" s="101"/>
      <c r="D125" s="108"/>
      <c r="E125" s="101"/>
      <c r="F125" s="101"/>
      <c r="G125" s="29" t="s">
        <v>14</v>
      </c>
      <c r="H125" s="28">
        <f>H130</f>
        <v>2253.3000000000002</v>
      </c>
      <c r="I125" s="28">
        <f>I130</f>
        <v>1468.2</v>
      </c>
    </row>
    <row r="126" spans="1:10" s="25" customFormat="1" ht="24.95" customHeight="1" x14ac:dyDescent="0.25">
      <c r="A126" s="98"/>
      <c r="B126" s="99"/>
      <c r="C126" s="101"/>
      <c r="D126" s="108"/>
      <c r="E126" s="101"/>
      <c r="F126" s="101"/>
      <c r="G126" s="29" t="s">
        <v>15</v>
      </c>
      <c r="H126" s="28">
        <v>0</v>
      </c>
      <c r="I126" s="28">
        <v>0</v>
      </c>
      <c r="J126" s="10"/>
    </row>
    <row r="127" spans="1:10" ht="24.95" customHeight="1" x14ac:dyDescent="0.25">
      <c r="A127" s="98"/>
      <c r="B127" s="99"/>
      <c r="C127" s="101"/>
      <c r="D127" s="108"/>
      <c r="E127" s="101"/>
      <c r="F127" s="101"/>
      <c r="G127" s="29" t="s">
        <v>192</v>
      </c>
      <c r="H127" s="28">
        <v>0</v>
      </c>
      <c r="I127" s="28">
        <v>0</v>
      </c>
    </row>
    <row r="128" spans="1:10" s="25" customFormat="1" ht="27" customHeight="1" x14ac:dyDescent="0.25">
      <c r="A128" s="100" t="s">
        <v>71</v>
      </c>
      <c r="B128" s="99" t="s">
        <v>238</v>
      </c>
      <c r="C128" s="121" t="s">
        <v>82</v>
      </c>
      <c r="D128" s="103" t="s">
        <v>16</v>
      </c>
      <c r="E128" s="106">
        <v>45657</v>
      </c>
      <c r="F128" s="101"/>
      <c r="G128" s="29" t="s">
        <v>68</v>
      </c>
      <c r="H128" s="28">
        <f>H129+H130+H131+H132</f>
        <v>2253.3000000000002</v>
      </c>
      <c r="I128" s="28">
        <f>I129+I130+I131+I132</f>
        <v>1468.2</v>
      </c>
      <c r="J128" s="10"/>
    </row>
    <row r="129" spans="1:10" s="25" customFormat="1" ht="27" customHeight="1" x14ac:dyDescent="0.25">
      <c r="A129" s="120"/>
      <c r="B129" s="110"/>
      <c r="C129" s="122"/>
      <c r="D129" s="105"/>
      <c r="E129" s="123"/>
      <c r="F129" s="107"/>
      <c r="G129" s="29" t="s">
        <v>13</v>
      </c>
      <c r="H129" s="28">
        <v>0</v>
      </c>
      <c r="I129" s="28">
        <v>0</v>
      </c>
      <c r="J129" s="10"/>
    </row>
    <row r="130" spans="1:10" ht="27" customHeight="1" outlineLevel="1" x14ac:dyDescent="0.25">
      <c r="A130" s="120"/>
      <c r="B130" s="110"/>
      <c r="C130" s="122"/>
      <c r="D130" s="105"/>
      <c r="E130" s="123"/>
      <c r="F130" s="107"/>
      <c r="G130" s="67" t="s">
        <v>14</v>
      </c>
      <c r="H130" s="22">
        <v>2253.3000000000002</v>
      </c>
      <c r="I130" s="22">
        <v>1468.2</v>
      </c>
    </row>
    <row r="131" spans="1:10" s="25" customFormat="1" ht="27" customHeight="1" outlineLevel="1" x14ac:dyDescent="0.25">
      <c r="A131" s="120"/>
      <c r="B131" s="110"/>
      <c r="C131" s="122"/>
      <c r="D131" s="105"/>
      <c r="E131" s="123"/>
      <c r="F131" s="107"/>
      <c r="G131" s="67" t="s">
        <v>15</v>
      </c>
      <c r="H131" s="28">
        <v>0</v>
      </c>
      <c r="I131" s="28">
        <v>0</v>
      </c>
      <c r="J131" s="10"/>
    </row>
    <row r="132" spans="1:10" s="25" customFormat="1" ht="27" customHeight="1" outlineLevel="1" x14ac:dyDescent="0.25">
      <c r="A132" s="120"/>
      <c r="B132" s="110"/>
      <c r="C132" s="122"/>
      <c r="D132" s="105"/>
      <c r="E132" s="123"/>
      <c r="F132" s="107"/>
      <c r="G132" s="67" t="s">
        <v>192</v>
      </c>
      <c r="H132" s="28">
        <v>0</v>
      </c>
      <c r="I132" s="28">
        <v>0</v>
      </c>
      <c r="J132" s="10"/>
    </row>
    <row r="133" spans="1:10" ht="36.75" customHeight="1" outlineLevel="1" x14ac:dyDescent="0.25">
      <c r="A133" s="100"/>
      <c r="B133" s="99" t="s">
        <v>239</v>
      </c>
      <c r="C133" s="102" t="s">
        <v>82</v>
      </c>
      <c r="D133" s="103" t="s">
        <v>16</v>
      </c>
      <c r="E133" s="106">
        <v>45657</v>
      </c>
      <c r="F133" s="101"/>
      <c r="G133" s="101" t="s">
        <v>18</v>
      </c>
      <c r="H133" s="101" t="s">
        <v>18</v>
      </c>
      <c r="I133" s="101" t="s">
        <v>18</v>
      </c>
    </row>
    <row r="134" spans="1:10" ht="52.5" customHeight="1" outlineLevel="1" x14ac:dyDescent="0.25">
      <c r="A134" s="100"/>
      <c r="B134" s="99"/>
      <c r="C134" s="102"/>
      <c r="D134" s="103"/>
      <c r="E134" s="106"/>
      <c r="F134" s="101"/>
      <c r="G134" s="107"/>
      <c r="H134" s="107"/>
      <c r="I134" s="107"/>
    </row>
    <row r="135" spans="1:10" ht="24.95" customHeight="1" x14ac:dyDescent="0.25">
      <c r="A135" s="98" t="s">
        <v>74</v>
      </c>
      <c r="B135" s="99" t="s">
        <v>240</v>
      </c>
      <c r="C135" s="101" t="s">
        <v>18</v>
      </c>
      <c r="D135" s="108" t="s">
        <v>93</v>
      </c>
      <c r="E135" s="101" t="s">
        <v>18</v>
      </c>
      <c r="F135" s="101" t="s">
        <v>18</v>
      </c>
      <c r="G135" s="29" t="s">
        <v>68</v>
      </c>
      <c r="H135" s="28">
        <v>0</v>
      </c>
      <c r="I135" s="28">
        <v>0</v>
      </c>
    </row>
    <row r="136" spans="1:10" s="26" customFormat="1" ht="24.95" customHeight="1" x14ac:dyDescent="0.25">
      <c r="A136" s="98"/>
      <c r="B136" s="99"/>
      <c r="C136" s="101"/>
      <c r="D136" s="108"/>
      <c r="E136" s="101"/>
      <c r="F136" s="101"/>
      <c r="G136" s="29" t="s">
        <v>13</v>
      </c>
      <c r="H136" s="28">
        <v>0</v>
      </c>
      <c r="I136" s="28">
        <v>0</v>
      </c>
      <c r="J136" s="10"/>
    </row>
    <row r="137" spans="1:10" s="26" customFormat="1" ht="24.95" customHeight="1" x14ac:dyDescent="0.25">
      <c r="A137" s="98"/>
      <c r="B137" s="99"/>
      <c r="C137" s="101"/>
      <c r="D137" s="108"/>
      <c r="E137" s="101"/>
      <c r="F137" s="101"/>
      <c r="G137" s="29" t="s">
        <v>14</v>
      </c>
      <c r="H137" s="28">
        <v>0</v>
      </c>
      <c r="I137" s="28">
        <v>0</v>
      </c>
      <c r="J137" s="10"/>
    </row>
    <row r="138" spans="1:10" ht="24.95" customHeight="1" x14ac:dyDescent="0.25">
      <c r="A138" s="98"/>
      <c r="B138" s="99"/>
      <c r="C138" s="101"/>
      <c r="D138" s="108"/>
      <c r="E138" s="101"/>
      <c r="F138" s="101"/>
      <c r="G138" s="29" t="s">
        <v>15</v>
      </c>
      <c r="H138" s="28">
        <v>0</v>
      </c>
      <c r="I138" s="28">
        <v>0</v>
      </c>
    </row>
    <row r="139" spans="1:10" ht="24.95" customHeight="1" x14ac:dyDescent="0.25">
      <c r="A139" s="98"/>
      <c r="B139" s="99"/>
      <c r="C139" s="101"/>
      <c r="D139" s="108"/>
      <c r="E139" s="101"/>
      <c r="F139" s="101"/>
      <c r="G139" s="36" t="s">
        <v>192</v>
      </c>
      <c r="H139" s="28">
        <v>0</v>
      </c>
      <c r="I139" s="28">
        <v>0</v>
      </c>
    </row>
    <row r="140" spans="1:10" ht="24.95" customHeight="1" outlineLevel="1" x14ac:dyDescent="0.25">
      <c r="A140" s="100" t="s">
        <v>75</v>
      </c>
      <c r="B140" s="99" t="s">
        <v>241</v>
      </c>
      <c r="C140" s="102" t="s">
        <v>82</v>
      </c>
      <c r="D140" s="103" t="s">
        <v>109</v>
      </c>
      <c r="E140" s="106">
        <v>45657</v>
      </c>
      <c r="F140" s="101"/>
      <c r="G140" s="29" t="s">
        <v>68</v>
      </c>
      <c r="H140" s="28">
        <v>0</v>
      </c>
      <c r="I140" s="28">
        <v>0</v>
      </c>
    </row>
    <row r="141" spans="1:10" ht="24.95" customHeight="1" outlineLevel="1" x14ac:dyDescent="0.25">
      <c r="A141" s="100"/>
      <c r="B141" s="99"/>
      <c r="C141" s="102"/>
      <c r="D141" s="103"/>
      <c r="E141" s="101"/>
      <c r="F141" s="101"/>
      <c r="G141" s="29" t="s">
        <v>13</v>
      </c>
      <c r="H141" s="28">
        <v>0</v>
      </c>
      <c r="I141" s="28">
        <v>0</v>
      </c>
    </row>
    <row r="142" spans="1:10" ht="24.95" customHeight="1" outlineLevel="1" x14ac:dyDescent="0.25">
      <c r="A142" s="100"/>
      <c r="B142" s="99"/>
      <c r="C142" s="102"/>
      <c r="D142" s="103"/>
      <c r="E142" s="101"/>
      <c r="F142" s="101"/>
      <c r="G142" s="29" t="s">
        <v>14</v>
      </c>
      <c r="H142" s="28">
        <v>0</v>
      </c>
      <c r="I142" s="28">
        <v>0</v>
      </c>
    </row>
    <row r="143" spans="1:10" ht="24.95" customHeight="1" outlineLevel="1" x14ac:dyDescent="0.25">
      <c r="A143" s="100"/>
      <c r="B143" s="99"/>
      <c r="C143" s="102"/>
      <c r="D143" s="103"/>
      <c r="E143" s="101"/>
      <c r="F143" s="101"/>
      <c r="G143" s="29" t="s">
        <v>15</v>
      </c>
      <c r="H143" s="28">
        <v>0</v>
      </c>
      <c r="I143" s="28">
        <v>0</v>
      </c>
    </row>
    <row r="144" spans="1:10" ht="24.95" customHeight="1" outlineLevel="1" x14ac:dyDescent="0.25">
      <c r="A144" s="100"/>
      <c r="B144" s="99"/>
      <c r="C144" s="102"/>
      <c r="D144" s="103"/>
      <c r="E144" s="101"/>
      <c r="F144" s="101"/>
      <c r="G144" s="36" t="s">
        <v>192</v>
      </c>
      <c r="H144" s="28">
        <v>0</v>
      </c>
      <c r="I144" s="28">
        <v>0</v>
      </c>
    </row>
    <row r="145" spans="1:11" ht="15" customHeight="1" outlineLevel="1" x14ac:dyDescent="0.25">
      <c r="A145" s="100"/>
      <c r="B145" s="99" t="s">
        <v>242</v>
      </c>
      <c r="C145" s="102" t="s">
        <v>28</v>
      </c>
      <c r="D145" s="103" t="s">
        <v>83</v>
      </c>
      <c r="E145" s="102" t="s">
        <v>103</v>
      </c>
      <c r="F145" s="110" t="s">
        <v>390</v>
      </c>
      <c r="G145" s="101" t="s">
        <v>18</v>
      </c>
      <c r="H145" s="101" t="s">
        <v>18</v>
      </c>
      <c r="I145" s="101" t="s">
        <v>18</v>
      </c>
    </row>
    <row r="146" spans="1:11" ht="80.25" customHeight="1" outlineLevel="1" x14ac:dyDescent="0.25">
      <c r="A146" s="100"/>
      <c r="B146" s="99"/>
      <c r="C146" s="102"/>
      <c r="D146" s="103"/>
      <c r="E146" s="102"/>
      <c r="F146" s="110"/>
      <c r="G146" s="107"/>
      <c r="H146" s="107"/>
      <c r="I146" s="107"/>
    </row>
    <row r="147" spans="1:11" ht="24.95" customHeight="1" x14ac:dyDescent="0.25">
      <c r="A147" s="98" t="s">
        <v>76</v>
      </c>
      <c r="B147" s="99" t="s">
        <v>243</v>
      </c>
      <c r="C147" s="101" t="s">
        <v>18</v>
      </c>
      <c r="D147" s="108" t="s">
        <v>92</v>
      </c>
      <c r="E147" s="101" t="s">
        <v>18</v>
      </c>
      <c r="F147" s="101" t="s">
        <v>18</v>
      </c>
      <c r="G147" s="27" t="s">
        <v>68</v>
      </c>
      <c r="H147" s="22">
        <f>H149+H150+H148+H151</f>
        <v>3600</v>
      </c>
      <c r="I147" s="22">
        <f>I149+I150+I148+I151</f>
        <v>3070.2</v>
      </c>
      <c r="K147" s="13"/>
    </row>
    <row r="148" spans="1:11" s="26" customFormat="1" ht="24.95" customHeight="1" x14ac:dyDescent="0.25">
      <c r="A148" s="98"/>
      <c r="B148" s="99"/>
      <c r="C148" s="101"/>
      <c r="D148" s="108"/>
      <c r="E148" s="101"/>
      <c r="F148" s="101"/>
      <c r="G148" s="27" t="s">
        <v>13</v>
      </c>
      <c r="H148" s="22">
        <v>0</v>
      </c>
      <c r="I148" s="22">
        <v>0</v>
      </c>
      <c r="J148" s="10"/>
      <c r="K148" s="13"/>
    </row>
    <row r="149" spans="1:11" ht="24.95" customHeight="1" x14ac:dyDescent="0.25">
      <c r="A149" s="124"/>
      <c r="B149" s="99"/>
      <c r="C149" s="107"/>
      <c r="D149" s="109"/>
      <c r="E149" s="107"/>
      <c r="F149" s="107"/>
      <c r="G149" s="29" t="s">
        <v>14</v>
      </c>
      <c r="H149" s="22">
        <v>0</v>
      </c>
      <c r="I149" s="28">
        <v>0</v>
      </c>
      <c r="K149" s="13"/>
    </row>
    <row r="150" spans="1:11" ht="24.95" customHeight="1" x14ac:dyDescent="0.25">
      <c r="A150" s="124"/>
      <c r="B150" s="99"/>
      <c r="C150" s="107"/>
      <c r="D150" s="109"/>
      <c r="E150" s="107"/>
      <c r="F150" s="107"/>
      <c r="G150" s="29" t="s">
        <v>15</v>
      </c>
      <c r="H150" s="22">
        <v>3600</v>
      </c>
      <c r="I150" s="28">
        <f>I152</f>
        <v>3070.2</v>
      </c>
      <c r="K150" s="13"/>
    </row>
    <row r="151" spans="1:11" s="26" customFormat="1" ht="24.95" customHeight="1" x14ac:dyDescent="0.25">
      <c r="A151" s="124"/>
      <c r="B151" s="110"/>
      <c r="C151" s="107"/>
      <c r="D151" s="109"/>
      <c r="E151" s="107"/>
      <c r="F151" s="107"/>
      <c r="G151" s="29" t="s">
        <v>192</v>
      </c>
      <c r="H151" s="22">
        <v>0</v>
      </c>
      <c r="I151" s="28">
        <v>0</v>
      </c>
      <c r="J151" s="10"/>
      <c r="K151" s="13"/>
    </row>
    <row r="152" spans="1:11" ht="24.95" customHeight="1" outlineLevel="1" x14ac:dyDescent="0.25">
      <c r="A152" s="100" t="s">
        <v>77</v>
      </c>
      <c r="B152" s="117" t="s">
        <v>244</v>
      </c>
      <c r="C152" s="102" t="s">
        <v>82</v>
      </c>
      <c r="D152" s="108" t="s">
        <v>133</v>
      </c>
      <c r="E152" s="113">
        <v>45657</v>
      </c>
      <c r="F152" s="146"/>
      <c r="G152" s="67" t="s">
        <v>68</v>
      </c>
      <c r="H152" s="28">
        <v>3600</v>
      </c>
      <c r="I152" s="22">
        <f>I153+I154+I155+I156</f>
        <v>3070.2</v>
      </c>
    </row>
    <row r="153" spans="1:11" s="26" customFormat="1" ht="24.95" customHeight="1" x14ac:dyDescent="0.25">
      <c r="A153" s="136"/>
      <c r="B153" s="117"/>
      <c r="C153" s="138"/>
      <c r="D153" s="108"/>
      <c r="E153" s="137"/>
      <c r="F153" s="147"/>
      <c r="G153" s="27" t="s">
        <v>13</v>
      </c>
      <c r="H153" s="22">
        <v>0</v>
      </c>
      <c r="I153" s="22">
        <v>0</v>
      </c>
      <c r="J153" s="10"/>
      <c r="K153" s="13"/>
    </row>
    <row r="154" spans="1:11" s="26" customFormat="1" ht="24.95" customHeight="1" x14ac:dyDescent="0.25">
      <c r="A154" s="136"/>
      <c r="B154" s="117"/>
      <c r="C154" s="138"/>
      <c r="D154" s="108"/>
      <c r="E154" s="137"/>
      <c r="F154" s="147"/>
      <c r="G154" s="29" t="s">
        <v>14</v>
      </c>
      <c r="H154" s="22">
        <v>0</v>
      </c>
      <c r="I154" s="28">
        <v>0</v>
      </c>
      <c r="J154" s="10"/>
      <c r="K154" s="13"/>
    </row>
    <row r="155" spans="1:11" s="26" customFormat="1" ht="24.95" customHeight="1" x14ac:dyDescent="0.25">
      <c r="A155" s="136"/>
      <c r="B155" s="117"/>
      <c r="C155" s="138"/>
      <c r="D155" s="108"/>
      <c r="E155" s="137"/>
      <c r="F155" s="147"/>
      <c r="G155" s="29" t="s">
        <v>15</v>
      </c>
      <c r="H155" s="22">
        <v>3600</v>
      </c>
      <c r="I155" s="28">
        <v>3070.2</v>
      </c>
      <c r="J155" s="10"/>
      <c r="K155" s="13"/>
    </row>
    <row r="156" spans="1:11" s="26" customFormat="1" ht="24.95" customHeight="1" x14ac:dyDescent="0.25">
      <c r="A156" s="136"/>
      <c r="B156" s="117"/>
      <c r="C156" s="138"/>
      <c r="D156" s="108"/>
      <c r="E156" s="137"/>
      <c r="F156" s="148"/>
      <c r="G156" s="29" t="s">
        <v>192</v>
      </c>
      <c r="H156" s="22">
        <v>0</v>
      </c>
      <c r="I156" s="28">
        <v>0</v>
      </c>
      <c r="J156" s="10"/>
      <c r="K156" s="13"/>
    </row>
    <row r="157" spans="1:11" ht="15" customHeight="1" outlineLevel="1" x14ac:dyDescent="0.25">
      <c r="A157" s="125"/>
      <c r="B157" s="125" t="s">
        <v>245</v>
      </c>
      <c r="C157" s="102" t="s">
        <v>28</v>
      </c>
      <c r="D157" s="103" t="s">
        <v>134</v>
      </c>
      <c r="E157" s="102" t="s">
        <v>27</v>
      </c>
      <c r="F157" s="127" t="s">
        <v>372</v>
      </c>
      <c r="G157" s="101" t="s">
        <v>18</v>
      </c>
      <c r="H157" s="101" t="s">
        <v>18</v>
      </c>
      <c r="I157" s="101" t="s">
        <v>18</v>
      </c>
    </row>
    <row r="158" spans="1:11" ht="117.75" customHeight="1" outlineLevel="1" x14ac:dyDescent="0.25">
      <c r="A158" s="103"/>
      <c r="B158" s="125"/>
      <c r="C158" s="102"/>
      <c r="D158" s="128"/>
      <c r="E158" s="102"/>
      <c r="F158" s="127"/>
      <c r="G158" s="107"/>
      <c r="H158" s="107"/>
      <c r="I158" s="107"/>
    </row>
    <row r="159" spans="1:11" ht="15" customHeight="1" outlineLevel="1" x14ac:dyDescent="0.25">
      <c r="A159" s="100"/>
      <c r="B159" s="99" t="s">
        <v>246</v>
      </c>
      <c r="C159" s="102" t="s">
        <v>82</v>
      </c>
      <c r="D159" s="103" t="s">
        <v>16</v>
      </c>
      <c r="E159" s="106">
        <v>45657</v>
      </c>
      <c r="F159" s="101"/>
      <c r="G159" s="101" t="s">
        <v>18</v>
      </c>
      <c r="H159" s="101" t="s">
        <v>18</v>
      </c>
      <c r="I159" s="101" t="s">
        <v>18</v>
      </c>
    </row>
    <row r="160" spans="1:11" ht="104.25" customHeight="1" outlineLevel="1" x14ac:dyDescent="0.25">
      <c r="A160" s="100"/>
      <c r="B160" s="99"/>
      <c r="C160" s="102"/>
      <c r="D160" s="103"/>
      <c r="E160" s="101"/>
      <c r="F160" s="101"/>
      <c r="G160" s="107"/>
      <c r="H160" s="107"/>
      <c r="I160" s="107"/>
    </row>
    <row r="161" spans="1:10" ht="24.95" customHeight="1" outlineLevel="1" x14ac:dyDescent="0.25">
      <c r="A161" s="98" t="s">
        <v>37</v>
      </c>
      <c r="B161" s="99" t="s">
        <v>247</v>
      </c>
      <c r="C161" s="102" t="s">
        <v>18</v>
      </c>
      <c r="D161" s="103" t="s">
        <v>102</v>
      </c>
      <c r="E161" s="101" t="s">
        <v>18</v>
      </c>
      <c r="F161" s="101" t="s">
        <v>18</v>
      </c>
      <c r="G161" s="27" t="s">
        <v>68</v>
      </c>
      <c r="H161" s="22">
        <f>H164+H163</f>
        <v>2796.7</v>
      </c>
      <c r="I161" s="22">
        <f>I164+I163</f>
        <v>2796.7</v>
      </c>
    </row>
    <row r="162" spans="1:10" s="26" customFormat="1" ht="24.95" customHeight="1" outlineLevel="1" x14ac:dyDescent="0.25">
      <c r="A162" s="98"/>
      <c r="B162" s="99"/>
      <c r="C162" s="102"/>
      <c r="D162" s="103"/>
      <c r="E162" s="101"/>
      <c r="F162" s="101"/>
      <c r="G162" s="27" t="s">
        <v>13</v>
      </c>
      <c r="H162" s="22">
        <v>0</v>
      </c>
      <c r="I162" s="22">
        <v>0</v>
      </c>
      <c r="J162" s="10"/>
    </row>
    <row r="163" spans="1:10" ht="24.95" customHeight="1" outlineLevel="1" x14ac:dyDescent="0.25">
      <c r="A163" s="120"/>
      <c r="B163" s="99"/>
      <c r="C163" s="104"/>
      <c r="D163" s="105"/>
      <c r="E163" s="107"/>
      <c r="F163" s="107"/>
      <c r="G163" s="29" t="s">
        <v>14</v>
      </c>
      <c r="H163" s="22">
        <f>H168+H174</f>
        <v>1600</v>
      </c>
      <c r="I163" s="22">
        <f>I168+I174</f>
        <v>1600</v>
      </c>
    </row>
    <row r="164" spans="1:10" ht="24.95" customHeight="1" outlineLevel="1" x14ac:dyDescent="0.25">
      <c r="A164" s="120"/>
      <c r="B164" s="99"/>
      <c r="C164" s="104"/>
      <c r="D164" s="105"/>
      <c r="E164" s="107"/>
      <c r="F164" s="107"/>
      <c r="G164" s="29" t="s">
        <v>15</v>
      </c>
      <c r="H164" s="22">
        <f>H169+H172</f>
        <v>1196.7</v>
      </c>
      <c r="I164" s="22">
        <f>I169+I172</f>
        <v>1196.7</v>
      </c>
    </row>
    <row r="165" spans="1:10" s="26" customFormat="1" ht="24.95" customHeight="1" outlineLevel="1" x14ac:dyDescent="0.25">
      <c r="A165" s="120"/>
      <c r="B165" s="110"/>
      <c r="C165" s="104"/>
      <c r="D165" s="105"/>
      <c r="E165" s="107"/>
      <c r="F165" s="107"/>
      <c r="G165" s="29" t="s">
        <v>192</v>
      </c>
      <c r="H165" s="22">
        <v>0</v>
      </c>
      <c r="I165" s="22">
        <v>0</v>
      </c>
      <c r="J165" s="10"/>
    </row>
    <row r="166" spans="1:10" ht="24.95" customHeight="1" outlineLevel="1" x14ac:dyDescent="0.25">
      <c r="A166" s="135" t="s">
        <v>165</v>
      </c>
      <c r="B166" s="110" t="s">
        <v>198</v>
      </c>
      <c r="C166" s="104" t="s">
        <v>82</v>
      </c>
      <c r="D166" s="105" t="s">
        <v>149</v>
      </c>
      <c r="E166" s="118">
        <v>45657</v>
      </c>
      <c r="F166" s="107"/>
      <c r="G166" s="67" t="s">
        <v>68</v>
      </c>
      <c r="H166" s="22">
        <f>H168+H169</f>
        <v>1777.8</v>
      </c>
      <c r="I166" s="22">
        <f>I168+I169</f>
        <v>1777.8</v>
      </c>
    </row>
    <row r="167" spans="1:10" s="26" customFormat="1" ht="24.95" customHeight="1" outlineLevel="1" x14ac:dyDescent="0.25">
      <c r="A167" s="135"/>
      <c r="B167" s="110"/>
      <c r="C167" s="104"/>
      <c r="D167" s="105"/>
      <c r="E167" s="118"/>
      <c r="F167" s="107"/>
      <c r="G167" s="67" t="s">
        <v>13</v>
      </c>
      <c r="H167" s="22">
        <v>0</v>
      </c>
      <c r="I167" s="22">
        <v>0</v>
      </c>
      <c r="J167" s="10"/>
    </row>
    <row r="168" spans="1:10" ht="24.95" customHeight="1" outlineLevel="1" x14ac:dyDescent="0.25">
      <c r="A168" s="135"/>
      <c r="B168" s="110"/>
      <c r="C168" s="104"/>
      <c r="D168" s="105"/>
      <c r="E168" s="107"/>
      <c r="F168" s="107"/>
      <c r="G168" s="27" t="s">
        <v>14</v>
      </c>
      <c r="H168" s="22">
        <v>1600</v>
      </c>
      <c r="I168" s="22">
        <v>1600</v>
      </c>
    </row>
    <row r="169" spans="1:10" ht="24.95" customHeight="1" outlineLevel="1" x14ac:dyDescent="0.25">
      <c r="A169" s="135"/>
      <c r="B169" s="110"/>
      <c r="C169" s="104"/>
      <c r="D169" s="105"/>
      <c r="E169" s="107"/>
      <c r="F169" s="107"/>
      <c r="G169" s="27" t="s">
        <v>15</v>
      </c>
      <c r="H169" s="22">
        <v>177.8</v>
      </c>
      <c r="I169" s="22">
        <v>177.8</v>
      </c>
    </row>
    <row r="170" spans="1:10" s="26" customFormat="1" ht="24.95" customHeight="1" outlineLevel="1" x14ac:dyDescent="0.25">
      <c r="A170" s="120"/>
      <c r="B170" s="110"/>
      <c r="C170" s="104"/>
      <c r="D170" s="105"/>
      <c r="E170" s="107"/>
      <c r="F170" s="107"/>
      <c r="G170" s="27" t="s">
        <v>192</v>
      </c>
      <c r="H170" s="22">
        <v>0</v>
      </c>
      <c r="I170" s="22">
        <v>0</v>
      </c>
      <c r="J170" s="10"/>
    </row>
    <row r="171" spans="1:10" ht="87.75" customHeight="1" outlineLevel="1" x14ac:dyDescent="0.25">
      <c r="A171" s="30"/>
      <c r="B171" s="64" t="s">
        <v>199</v>
      </c>
      <c r="C171" s="60" t="s">
        <v>82</v>
      </c>
      <c r="D171" s="71" t="s">
        <v>149</v>
      </c>
      <c r="E171" s="23">
        <v>45657</v>
      </c>
      <c r="F171" s="73"/>
      <c r="G171" s="60" t="s">
        <v>18</v>
      </c>
      <c r="H171" s="60" t="s">
        <v>18</v>
      </c>
      <c r="I171" s="60" t="s">
        <v>18</v>
      </c>
    </row>
    <row r="172" spans="1:10" ht="24.95" customHeight="1" outlineLevel="1" x14ac:dyDescent="0.25">
      <c r="A172" s="132" t="s">
        <v>166</v>
      </c>
      <c r="B172" s="109" t="s">
        <v>200</v>
      </c>
      <c r="C172" s="102" t="s">
        <v>82</v>
      </c>
      <c r="D172" s="109" t="s">
        <v>149</v>
      </c>
      <c r="E172" s="118">
        <v>45657</v>
      </c>
      <c r="F172" s="107"/>
      <c r="G172" s="27" t="s">
        <v>68</v>
      </c>
      <c r="H172" s="22">
        <v>1018.9</v>
      </c>
      <c r="I172" s="22">
        <v>1018.9</v>
      </c>
    </row>
    <row r="173" spans="1:10" s="26" customFormat="1" ht="24.95" customHeight="1" outlineLevel="1" x14ac:dyDescent="0.25">
      <c r="A173" s="132"/>
      <c r="B173" s="109"/>
      <c r="C173" s="102"/>
      <c r="D173" s="109"/>
      <c r="E173" s="118"/>
      <c r="F173" s="107"/>
      <c r="G173" s="67" t="s">
        <v>13</v>
      </c>
      <c r="H173" s="22">
        <v>0</v>
      </c>
      <c r="I173" s="22">
        <v>0</v>
      </c>
      <c r="J173" s="10"/>
    </row>
    <row r="174" spans="1:10" s="26" customFormat="1" ht="24.95" customHeight="1" outlineLevel="1" x14ac:dyDescent="0.25">
      <c r="A174" s="132"/>
      <c r="B174" s="109"/>
      <c r="C174" s="102"/>
      <c r="D174" s="109"/>
      <c r="E174" s="118"/>
      <c r="F174" s="107"/>
      <c r="G174" s="27" t="s">
        <v>14</v>
      </c>
      <c r="H174" s="22">
        <v>0</v>
      </c>
      <c r="I174" s="22">
        <v>0</v>
      </c>
      <c r="J174" s="10"/>
    </row>
    <row r="175" spans="1:10" s="26" customFormat="1" ht="24.95" customHeight="1" outlineLevel="1" x14ac:dyDescent="0.25">
      <c r="A175" s="132"/>
      <c r="B175" s="109"/>
      <c r="C175" s="102"/>
      <c r="D175" s="109"/>
      <c r="E175" s="118"/>
      <c r="F175" s="107"/>
      <c r="G175" s="27" t="s">
        <v>15</v>
      </c>
      <c r="H175" s="22">
        <v>1018.9</v>
      </c>
      <c r="I175" s="22">
        <v>1018.9</v>
      </c>
      <c r="J175" s="10"/>
    </row>
    <row r="176" spans="1:10" s="26" customFormat="1" ht="24.95" customHeight="1" outlineLevel="1" x14ac:dyDescent="0.25">
      <c r="A176" s="132"/>
      <c r="B176" s="109"/>
      <c r="C176" s="102"/>
      <c r="D176" s="109"/>
      <c r="E176" s="118"/>
      <c r="F176" s="107"/>
      <c r="G176" s="27" t="s">
        <v>192</v>
      </c>
      <c r="H176" s="22">
        <v>0</v>
      </c>
      <c r="I176" s="22">
        <v>0</v>
      </c>
      <c r="J176" s="10"/>
    </row>
    <row r="177" spans="1:10" ht="90" customHeight="1" outlineLevel="1" x14ac:dyDescent="0.25">
      <c r="A177" s="30"/>
      <c r="B177" s="64" t="s">
        <v>201</v>
      </c>
      <c r="C177" s="60" t="s">
        <v>82</v>
      </c>
      <c r="D177" s="71" t="s">
        <v>149</v>
      </c>
      <c r="E177" s="23">
        <v>45657</v>
      </c>
      <c r="F177" s="73"/>
      <c r="G177" s="60" t="s">
        <v>18</v>
      </c>
      <c r="H177" s="60" t="s">
        <v>18</v>
      </c>
      <c r="I177" s="60" t="s">
        <v>18</v>
      </c>
    </row>
    <row r="178" spans="1:10" ht="24.95" customHeight="1" x14ac:dyDescent="0.25">
      <c r="A178" s="98" t="s">
        <v>38</v>
      </c>
      <c r="B178" s="99" t="s">
        <v>202</v>
      </c>
      <c r="C178" s="102" t="s">
        <v>18</v>
      </c>
      <c r="D178" s="108" t="s">
        <v>93</v>
      </c>
      <c r="E178" s="102" t="s">
        <v>18</v>
      </c>
      <c r="F178" s="102" t="s">
        <v>18</v>
      </c>
      <c r="G178" s="67" t="s">
        <v>68</v>
      </c>
      <c r="H178" s="28">
        <v>0</v>
      </c>
      <c r="I178" s="28">
        <v>0</v>
      </c>
    </row>
    <row r="179" spans="1:10" s="26" customFormat="1" ht="24.95" customHeight="1" x14ac:dyDescent="0.25">
      <c r="A179" s="98"/>
      <c r="B179" s="99"/>
      <c r="C179" s="102"/>
      <c r="D179" s="108"/>
      <c r="E179" s="102"/>
      <c r="F179" s="102"/>
      <c r="G179" s="67" t="s">
        <v>13</v>
      </c>
      <c r="H179" s="28">
        <v>0</v>
      </c>
      <c r="I179" s="28">
        <v>0</v>
      </c>
      <c r="J179" s="10"/>
    </row>
    <row r="180" spans="1:10" ht="24.95" customHeight="1" x14ac:dyDescent="0.25">
      <c r="A180" s="98"/>
      <c r="B180" s="99"/>
      <c r="C180" s="102"/>
      <c r="D180" s="108"/>
      <c r="E180" s="102"/>
      <c r="F180" s="102"/>
      <c r="G180" s="27" t="s">
        <v>14</v>
      </c>
      <c r="H180" s="28">
        <v>0</v>
      </c>
      <c r="I180" s="28">
        <v>0</v>
      </c>
    </row>
    <row r="181" spans="1:10" ht="24.95" customHeight="1" x14ac:dyDescent="0.25">
      <c r="A181" s="98"/>
      <c r="B181" s="99"/>
      <c r="C181" s="102"/>
      <c r="D181" s="108"/>
      <c r="E181" s="102"/>
      <c r="F181" s="102"/>
      <c r="G181" s="27" t="s">
        <v>15</v>
      </c>
      <c r="H181" s="28">
        <v>0</v>
      </c>
      <c r="I181" s="28">
        <v>0</v>
      </c>
    </row>
    <row r="182" spans="1:10" s="26" customFormat="1" ht="24.95" customHeight="1" x14ac:dyDescent="0.25">
      <c r="A182" s="124"/>
      <c r="B182" s="110"/>
      <c r="C182" s="104"/>
      <c r="D182" s="109"/>
      <c r="E182" s="104"/>
      <c r="F182" s="104"/>
      <c r="G182" s="27" t="s">
        <v>192</v>
      </c>
      <c r="H182" s="28">
        <v>0</v>
      </c>
      <c r="I182" s="28">
        <v>0</v>
      </c>
      <c r="J182" s="10"/>
    </row>
    <row r="183" spans="1:10" ht="24.95" customHeight="1" outlineLevel="1" x14ac:dyDescent="0.25">
      <c r="A183" s="100" t="s">
        <v>39</v>
      </c>
      <c r="B183" s="99" t="s">
        <v>248</v>
      </c>
      <c r="C183" s="102" t="s">
        <v>82</v>
      </c>
      <c r="D183" s="103" t="s">
        <v>109</v>
      </c>
      <c r="E183" s="106">
        <v>45657</v>
      </c>
      <c r="F183" s="108"/>
      <c r="G183" s="67" t="s">
        <v>68</v>
      </c>
      <c r="H183" s="28">
        <v>0</v>
      </c>
      <c r="I183" s="28">
        <v>0</v>
      </c>
    </row>
    <row r="184" spans="1:10" ht="24.95" customHeight="1" outlineLevel="1" x14ac:dyDescent="0.25">
      <c r="A184" s="100"/>
      <c r="B184" s="99"/>
      <c r="C184" s="102"/>
      <c r="D184" s="103"/>
      <c r="E184" s="101"/>
      <c r="F184" s="108"/>
      <c r="G184" s="67" t="s">
        <v>13</v>
      </c>
      <c r="H184" s="28">
        <v>0</v>
      </c>
      <c r="I184" s="28">
        <v>0</v>
      </c>
    </row>
    <row r="185" spans="1:10" ht="24.95" customHeight="1" outlineLevel="1" x14ac:dyDescent="0.25">
      <c r="A185" s="100"/>
      <c r="B185" s="99"/>
      <c r="C185" s="102"/>
      <c r="D185" s="103"/>
      <c r="E185" s="101"/>
      <c r="F185" s="108"/>
      <c r="G185" s="27" t="s">
        <v>14</v>
      </c>
      <c r="H185" s="28">
        <v>0</v>
      </c>
      <c r="I185" s="28">
        <v>0</v>
      </c>
    </row>
    <row r="186" spans="1:10" ht="24.95" customHeight="1" outlineLevel="1" x14ac:dyDescent="0.25">
      <c r="A186" s="100"/>
      <c r="B186" s="99"/>
      <c r="C186" s="102"/>
      <c r="D186" s="103"/>
      <c r="E186" s="101"/>
      <c r="F186" s="108"/>
      <c r="G186" s="27" t="s">
        <v>15</v>
      </c>
      <c r="H186" s="28">
        <v>0</v>
      </c>
      <c r="I186" s="28">
        <v>0</v>
      </c>
    </row>
    <row r="187" spans="1:10" ht="25.5" customHeight="1" outlineLevel="1" x14ac:dyDescent="0.25">
      <c r="A187" s="100"/>
      <c r="B187" s="99"/>
      <c r="C187" s="102"/>
      <c r="D187" s="103"/>
      <c r="E187" s="101"/>
      <c r="F187" s="108"/>
      <c r="G187" s="27" t="s">
        <v>192</v>
      </c>
      <c r="H187" s="28">
        <v>0</v>
      </c>
      <c r="I187" s="28">
        <v>0</v>
      </c>
    </row>
    <row r="188" spans="1:10" ht="15" customHeight="1" outlineLevel="1" x14ac:dyDescent="0.25">
      <c r="A188" s="100"/>
      <c r="B188" s="99" t="s">
        <v>249</v>
      </c>
      <c r="C188" s="102" t="s">
        <v>82</v>
      </c>
      <c r="D188" s="103" t="s">
        <v>109</v>
      </c>
      <c r="E188" s="106">
        <v>45657</v>
      </c>
      <c r="F188" s="149"/>
      <c r="G188" s="101" t="s">
        <v>18</v>
      </c>
      <c r="H188" s="101" t="s">
        <v>18</v>
      </c>
      <c r="I188" s="101" t="s">
        <v>18</v>
      </c>
    </row>
    <row r="189" spans="1:10" ht="50.25" customHeight="1" outlineLevel="1" x14ac:dyDescent="0.25">
      <c r="A189" s="100"/>
      <c r="B189" s="99"/>
      <c r="C189" s="102"/>
      <c r="D189" s="103"/>
      <c r="E189" s="101"/>
      <c r="F189" s="149"/>
      <c r="G189" s="101"/>
      <c r="H189" s="101"/>
      <c r="I189" s="101"/>
    </row>
    <row r="190" spans="1:10" ht="24.95" customHeight="1" outlineLevel="1" x14ac:dyDescent="0.25">
      <c r="A190" s="100" t="s">
        <v>40</v>
      </c>
      <c r="B190" s="99" t="s">
        <v>250</v>
      </c>
      <c r="C190" s="102" t="s">
        <v>82</v>
      </c>
      <c r="D190" s="103" t="s">
        <v>109</v>
      </c>
      <c r="E190" s="106">
        <v>45657</v>
      </c>
      <c r="F190" s="108"/>
      <c r="G190" s="67" t="s">
        <v>68</v>
      </c>
      <c r="H190" s="28">
        <v>0</v>
      </c>
      <c r="I190" s="28">
        <v>0</v>
      </c>
    </row>
    <row r="191" spans="1:10" ht="24.95" customHeight="1" outlineLevel="1" x14ac:dyDescent="0.25">
      <c r="A191" s="100"/>
      <c r="B191" s="99"/>
      <c r="C191" s="102"/>
      <c r="D191" s="103"/>
      <c r="E191" s="101"/>
      <c r="F191" s="108"/>
      <c r="G191" s="67" t="s">
        <v>13</v>
      </c>
      <c r="H191" s="28">
        <v>0</v>
      </c>
      <c r="I191" s="28">
        <v>0</v>
      </c>
    </row>
    <row r="192" spans="1:10" ht="24.95" customHeight="1" outlineLevel="1" x14ac:dyDescent="0.25">
      <c r="A192" s="100"/>
      <c r="B192" s="99"/>
      <c r="C192" s="102"/>
      <c r="D192" s="103"/>
      <c r="E192" s="101"/>
      <c r="F192" s="108"/>
      <c r="G192" s="27" t="s">
        <v>14</v>
      </c>
      <c r="H192" s="28">
        <v>0</v>
      </c>
      <c r="I192" s="28">
        <v>0</v>
      </c>
    </row>
    <row r="193" spans="1:10" ht="24.95" customHeight="1" outlineLevel="1" x14ac:dyDescent="0.25">
      <c r="A193" s="100"/>
      <c r="B193" s="99"/>
      <c r="C193" s="102"/>
      <c r="D193" s="103"/>
      <c r="E193" s="101"/>
      <c r="F193" s="108"/>
      <c r="G193" s="27" t="s">
        <v>15</v>
      </c>
      <c r="H193" s="28">
        <v>0</v>
      </c>
      <c r="I193" s="28">
        <v>0</v>
      </c>
    </row>
    <row r="194" spans="1:10" ht="24.95" customHeight="1" outlineLevel="1" x14ac:dyDescent="0.25">
      <c r="A194" s="100"/>
      <c r="B194" s="99"/>
      <c r="C194" s="102"/>
      <c r="D194" s="103"/>
      <c r="E194" s="101"/>
      <c r="F194" s="108"/>
      <c r="G194" s="27" t="s">
        <v>192</v>
      </c>
      <c r="H194" s="28">
        <v>0</v>
      </c>
      <c r="I194" s="28">
        <v>0</v>
      </c>
    </row>
    <row r="195" spans="1:10" ht="15" customHeight="1" outlineLevel="1" x14ac:dyDescent="0.25">
      <c r="A195" s="100"/>
      <c r="B195" s="99" t="s">
        <v>251</v>
      </c>
      <c r="C195" s="102" t="s">
        <v>82</v>
      </c>
      <c r="D195" s="103" t="s">
        <v>109</v>
      </c>
      <c r="E195" s="106">
        <v>45657</v>
      </c>
      <c r="F195" s="108"/>
      <c r="G195" s="101" t="s">
        <v>18</v>
      </c>
      <c r="H195" s="101" t="s">
        <v>18</v>
      </c>
      <c r="I195" s="101" t="s">
        <v>18</v>
      </c>
    </row>
    <row r="196" spans="1:10" ht="60.75" customHeight="1" outlineLevel="1" x14ac:dyDescent="0.25">
      <c r="A196" s="100"/>
      <c r="B196" s="99"/>
      <c r="C196" s="102"/>
      <c r="D196" s="103"/>
      <c r="E196" s="101"/>
      <c r="F196" s="108"/>
      <c r="G196" s="101"/>
      <c r="H196" s="101"/>
      <c r="I196" s="101"/>
    </row>
    <row r="197" spans="1:10" ht="24.95" customHeight="1" x14ac:dyDescent="0.25">
      <c r="A197" s="98" t="s">
        <v>41</v>
      </c>
      <c r="B197" s="99" t="s">
        <v>252</v>
      </c>
      <c r="C197" s="102" t="s">
        <v>18</v>
      </c>
      <c r="D197" s="108" t="s">
        <v>93</v>
      </c>
      <c r="E197" s="102" t="s">
        <v>18</v>
      </c>
      <c r="F197" s="102" t="s">
        <v>18</v>
      </c>
      <c r="G197" s="27" t="s">
        <v>68</v>
      </c>
      <c r="H197" s="28">
        <v>0</v>
      </c>
      <c r="I197" s="28">
        <v>0</v>
      </c>
    </row>
    <row r="198" spans="1:10" s="26" customFormat="1" ht="24.95" customHeight="1" x14ac:dyDescent="0.25">
      <c r="A198" s="98"/>
      <c r="B198" s="99"/>
      <c r="C198" s="102"/>
      <c r="D198" s="108"/>
      <c r="E198" s="102"/>
      <c r="F198" s="102"/>
      <c r="G198" s="27" t="s">
        <v>13</v>
      </c>
      <c r="H198" s="28">
        <v>0</v>
      </c>
      <c r="I198" s="28">
        <v>0</v>
      </c>
      <c r="J198" s="10"/>
    </row>
    <row r="199" spans="1:10" ht="24.95" customHeight="1" x14ac:dyDescent="0.25">
      <c r="A199" s="98"/>
      <c r="B199" s="99"/>
      <c r="C199" s="102"/>
      <c r="D199" s="108"/>
      <c r="E199" s="102"/>
      <c r="F199" s="102"/>
      <c r="G199" s="27" t="s">
        <v>14</v>
      </c>
      <c r="H199" s="28">
        <v>0</v>
      </c>
      <c r="I199" s="28">
        <v>0</v>
      </c>
    </row>
    <row r="200" spans="1:10" s="26" customFormat="1" ht="24.95" customHeight="1" x14ac:dyDescent="0.25">
      <c r="A200" s="98"/>
      <c r="B200" s="99"/>
      <c r="C200" s="102"/>
      <c r="D200" s="108"/>
      <c r="E200" s="102"/>
      <c r="F200" s="102"/>
      <c r="G200" s="27" t="s">
        <v>15</v>
      </c>
      <c r="H200" s="28">
        <v>0</v>
      </c>
      <c r="I200" s="28">
        <v>0</v>
      </c>
      <c r="J200" s="10"/>
    </row>
    <row r="201" spans="1:10" ht="24.95" customHeight="1" x14ac:dyDescent="0.25">
      <c r="A201" s="98"/>
      <c r="B201" s="99"/>
      <c r="C201" s="102"/>
      <c r="D201" s="108"/>
      <c r="E201" s="102"/>
      <c r="F201" s="102"/>
      <c r="G201" s="27" t="s">
        <v>192</v>
      </c>
      <c r="H201" s="28">
        <v>0</v>
      </c>
      <c r="I201" s="28">
        <v>0</v>
      </c>
    </row>
    <row r="202" spans="1:10" ht="24.95" customHeight="1" outlineLevel="1" x14ac:dyDescent="0.25">
      <c r="A202" s="100" t="s">
        <v>42</v>
      </c>
      <c r="B202" s="125" t="s">
        <v>253</v>
      </c>
      <c r="C202" s="102" t="s">
        <v>82</v>
      </c>
      <c r="D202" s="103" t="s">
        <v>109</v>
      </c>
      <c r="E202" s="106">
        <v>45657</v>
      </c>
      <c r="F202" s="108"/>
      <c r="G202" s="27" t="s">
        <v>68</v>
      </c>
      <c r="H202" s="28">
        <v>0</v>
      </c>
      <c r="I202" s="28">
        <v>0</v>
      </c>
    </row>
    <row r="203" spans="1:10" ht="24.95" customHeight="1" outlineLevel="1" x14ac:dyDescent="0.25">
      <c r="A203" s="100"/>
      <c r="B203" s="125"/>
      <c r="C203" s="102"/>
      <c r="D203" s="103"/>
      <c r="E203" s="101"/>
      <c r="F203" s="108"/>
      <c r="G203" s="27" t="s">
        <v>13</v>
      </c>
      <c r="H203" s="28">
        <v>0</v>
      </c>
      <c r="I203" s="28">
        <v>0</v>
      </c>
    </row>
    <row r="204" spans="1:10" ht="24.95" customHeight="1" outlineLevel="1" x14ac:dyDescent="0.25">
      <c r="A204" s="100"/>
      <c r="B204" s="125"/>
      <c r="C204" s="102"/>
      <c r="D204" s="103"/>
      <c r="E204" s="101"/>
      <c r="F204" s="108"/>
      <c r="G204" s="27" t="s">
        <v>14</v>
      </c>
      <c r="H204" s="28">
        <v>0</v>
      </c>
      <c r="I204" s="28">
        <v>0</v>
      </c>
    </row>
    <row r="205" spans="1:10" ht="24.95" customHeight="1" outlineLevel="1" x14ac:dyDescent="0.25">
      <c r="A205" s="100"/>
      <c r="B205" s="125"/>
      <c r="C205" s="102"/>
      <c r="D205" s="103"/>
      <c r="E205" s="101"/>
      <c r="F205" s="108"/>
      <c r="G205" s="27" t="s">
        <v>15</v>
      </c>
      <c r="H205" s="28">
        <v>0</v>
      </c>
      <c r="I205" s="28">
        <v>0</v>
      </c>
    </row>
    <row r="206" spans="1:10" ht="24.95" customHeight="1" outlineLevel="1" x14ac:dyDescent="0.25">
      <c r="A206" s="100"/>
      <c r="B206" s="125"/>
      <c r="C206" s="102"/>
      <c r="D206" s="103"/>
      <c r="E206" s="101"/>
      <c r="F206" s="108"/>
      <c r="G206" s="27" t="s">
        <v>192</v>
      </c>
      <c r="H206" s="28">
        <v>0</v>
      </c>
      <c r="I206" s="28">
        <v>0</v>
      </c>
    </row>
    <row r="207" spans="1:10" ht="15" customHeight="1" outlineLevel="1" x14ac:dyDescent="0.25">
      <c r="A207" s="100"/>
      <c r="B207" s="99" t="s">
        <v>254</v>
      </c>
      <c r="C207" s="102" t="s">
        <v>82</v>
      </c>
      <c r="D207" s="103" t="s">
        <v>109</v>
      </c>
      <c r="E207" s="106">
        <v>45657</v>
      </c>
      <c r="F207" s="108"/>
      <c r="G207" s="101" t="s">
        <v>18</v>
      </c>
      <c r="H207" s="101" t="s">
        <v>18</v>
      </c>
      <c r="I207" s="101" t="s">
        <v>18</v>
      </c>
    </row>
    <row r="208" spans="1:10" ht="57.75" customHeight="1" outlineLevel="1" x14ac:dyDescent="0.25">
      <c r="A208" s="100"/>
      <c r="B208" s="99"/>
      <c r="C208" s="102"/>
      <c r="D208" s="103"/>
      <c r="E208" s="101"/>
      <c r="F208" s="108"/>
      <c r="G208" s="101"/>
      <c r="H208" s="101"/>
      <c r="I208" s="101"/>
    </row>
    <row r="209" spans="1:10" ht="71.25" customHeight="1" outlineLevel="1" x14ac:dyDescent="0.25">
      <c r="A209" s="69" t="s">
        <v>126</v>
      </c>
      <c r="B209" s="68" t="s">
        <v>255</v>
      </c>
      <c r="C209" s="60"/>
      <c r="D209" s="67" t="s">
        <v>109</v>
      </c>
      <c r="E209" s="62"/>
      <c r="F209" s="59"/>
      <c r="G209" s="24"/>
      <c r="H209" s="31"/>
      <c r="I209" s="28"/>
    </row>
    <row r="210" spans="1:10" ht="89.25" customHeight="1" outlineLevel="1" x14ac:dyDescent="0.25">
      <c r="A210" s="69"/>
      <c r="B210" s="68" t="s">
        <v>256</v>
      </c>
      <c r="C210" s="60" t="s">
        <v>82</v>
      </c>
      <c r="D210" s="67" t="s">
        <v>109</v>
      </c>
      <c r="E210" s="72">
        <v>45657</v>
      </c>
      <c r="F210" s="59"/>
      <c r="G210" s="62" t="s">
        <v>18</v>
      </c>
      <c r="H210" s="62" t="s">
        <v>18</v>
      </c>
      <c r="I210" s="62" t="s">
        <v>18</v>
      </c>
    </row>
    <row r="211" spans="1:10" ht="24.95" customHeight="1" x14ac:dyDescent="0.25">
      <c r="A211" s="98" t="s">
        <v>43</v>
      </c>
      <c r="B211" s="99" t="s">
        <v>257</v>
      </c>
      <c r="C211" s="102" t="s">
        <v>18</v>
      </c>
      <c r="D211" s="103" t="s">
        <v>93</v>
      </c>
      <c r="E211" s="102" t="s">
        <v>18</v>
      </c>
      <c r="F211" s="102" t="s">
        <v>18</v>
      </c>
      <c r="G211" s="67" t="s">
        <v>68</v>
      </c>
      <c r="H211" s="28">
        <v>0</v>
      </c>
      <c r="I211" s="28">
        <v>0</v>
      </c>
    </row>
    <row r="212" spans="1:10" s="26" customFormat="1" ht="24.95" customHeight="1" x14ac:dyDescent="0.25">
      <c r="A212" s="98"/>
      <c r="B212" s="99"/>
      <c r="C212" s="102"/>
      <c r="D212" s="103"/>
      <c r="E212" s="102"/>
      <c r="F212" s="102"/>
      <c r="G212" s="67" t="s">
        <v>13</v>
      </c>
      <c r="H212" s="28">
        <v>0</v>
      </c>
      <c r="I212" s="28">
        <v>0</v>
      </c>
      <c r="J212" s="10"/>
    </row>
    <row r="213" spans="1:10" ht="24.95" customHeight="1" x14ac:dyDescent="0.25">
      <c r="A213" s="124"/>
      <c r="B213" s="99"/>
      <c r="C213" s="104"/>
      <c r="D213" s="105"/>
      <c r="E213" s="104"/>
      <c r="F213" s="104"/>
      <c r="G213" s="67" t="s">
        <v>14</v>
      </c>
      <c r="H213" s="28">
        <v>0</v>
      </c>
      <c r="I213" s="28">
        <v>0</v>
      </c>
    </row>
    <row r="214" spans="1:10" s="26" customFormat="1" ht="24.95" customHeight="1" x14ac:dyDescent="0.25">
      <c r="A214" s="124"/>
      <c r="B214" s="99"/>
      <c r="C214" s="104"/>
      <c r="D214" s="105"/>
      <c r="E214" s="104"/>
      <c r="F214" s="104"/>
      <c r="G214" s="67" t="s">
        <v>15</v>
      </c>
      <c r="H214" s="28">
        <v>0</v>
      </c>
      <c r="I214" s="28">
        <v>0</v>
      </c>
      <c r="J214" s="10"/>
    </row>
    <row r="215" spans="1:10" ht="24.95" customHeight="1" x14ac:dyDescent="0.25">
      <c r="A215" s="124"/>
      <c r="B215" s="99"/>
      <c r="C215" s="104"/>
      <c r="D215" s="105"/>
      <c r="E215" s="104"/>
      <c r="F215" s="104"/>
      <c r="G215" s="67" t="s">
        <v>192</v>
      </c>
      <c r="H215" s="28">
        <v>0</v>
      </c>
      <c r="I215" s="28">
        <v>0</v>
      </c>
    </row>
    <row r="216" spans="1:10" ht="24.95" customHeight="1" outlineLevel="1" x14ac:dyDescent="0.25">
      <c r="A216" s="100" t="s">
        <v>44</v>
      </c>
      <c r="B216" s="125" t="s">
        <v>258</v>
      </c>
      <c r="C216" s="102" t="s">
        <v>82</v>
      </c>
      <c r="D216" s="103" t="s">
        <v>109</v>
      </c>
      <c r="E216" s="106">
        <v>45657</v>
      </c>
      <c r="F216" s="100"/>
      <c r="G216" s="67" t="s">
        <v>68</v>
      </c>
      <c r="H216" s="28">
        <v>0</v>
      </c>
      <c r="I216" s="28">
        <v>0</v>
      </c>
    </row>
    <row r="217" spans="1:10" ht="24.95" customHeight="1" outlineLevel="1" x14ac:dyDescent="0.25">
      <c r="A217" s="100"/>
      <c r="B217" s="125"/>
      <c r="C217" s="102"/>
      <c r="D217" s="103"/>
      <c r="E217" s="107"/>
      <c r="F217" s="100"/>
      <c r="G217" s="67" t="s">
        <v>13</v>
      </c>
      <c r="H217" s="28">
        <v>0</v>
      </c>
      <c r="I217" s="28">
        <v>0</v>
      </c>
    </row>
    <row r="218" spans="1:10" ht="24.95" customHeight="1" outlineLevel="1" x14ac:dyDescent="0.25">
      <c r="A218" s="100"/>
      <c r="B218" s="125"/>
      <c r="C218" s="102"/>
      <c r="D218" s="103"/>
      <c r="E218" s="107"/>
      <c r="F218" s="100"/>
      <c r="G218" s="67" t="s">
        <v>14</v>
      </c>
      <c r="H218" s="28">
        <v>0</v>
      </c>
      <c r="I218" s="28">
        <v>0</v>
      </c>
    </row>
    <row r="219" spans="1:10" ht="24.95" customHeight="1" outlineLevel="1" x14ac:dyDescent="0.25">
      <c r="A219" s="100"/>
      <c r="B219" s="125"/>
      <c r="C219" s="102"/>
      <c r="D219" s="103"/>
      <c r="E219" s="107"/>
      <c r="F219" s="100"/>
      <c r="G219" s="67" t="s">
        <v>15</v>
      </c>
      <c r="H219" s="28">
        <v>0</v>
      </c>
      <c r="I219" s="28">
        <v>0</v>
      </c>
    </row>
    <row r="220" spans="1:10" ht="24.95" customHeight="1" outlineLevel="1" x14ac:dyDescent="0.25">
      <c r="A220" s="100"/>
      <c r="B220" s="125"/>
      <c r="C220" s="102"/>
      <c r="D220" s="103"/>
      <c r="E220" s="107"/>
      <c r="F220" s="100"/>
      <c r="G220" s="67" t="s">
        <v>192</v>
      </c>
      <c r="H220" s="28">
        <v>0</v>
      </c>
      <c r="I220" s="28">
        <v>0</v>
      </c>
    </row>
    <row r="221" spans="1:10" ht="15" customHeight="1" outlineLevel="1" x14ac:dyDescent="0.25">
      <c r="A221" s="100"/>
      <c r="B221" s="125" t="s">
        <v>259</v>
      </c>
      <c r="C221" s="102" t="s">
        <v>82</v>
      </c>
      <c r="D221" s="103" t="s">
        <v>109</v>
      </c>
      <c r="E221" s="106">
        <v>45657</v>
      </c>
      <c r="F221" s="108"/>
      <c r="G221" s="101" t="s">
        <v>18</v>
      </c>
      <c r="H221" s="101" t="s">
        <v>18</v>
      </c>
      <c r="I221" s="101" t="s">
        <v>18</v>
      </c>
    </row>
    <row r="222" spans="1:10" ht="51.75" customHeight="1" outlineLevel="1" x14ac:dyDescent="0.25">
      <c r="A222" s="100"/>
      <c r="B222" s="125"/>
      <c r="C222" s="102"/>
      <c r="D222" s="103"/>
      <c r="E222" s="101"/>
      <c r="F222" s="108"/>
      <c r="G222" s="101"/>
      <c r="H222" s="101"/>
      <c r="I222" s="101"/>
    </row>
    <row r="223" spans="1:10" ht="24.95" customHeight="1" outlineLevel="1" x14ac:dyDescent="0.25">
      <c r="A223" s="100" t="s">
        <v>45</v>
      </c>
      <c r="B223" s="99" t="s">
        <v>260</v>
      </c>
      <c r="C223" s="121" t="s">
        <v>82</v>
      </c>
      <c r="D223" s="103" t="s">
        <v>109</v>
      </c>
      <c r="E223" s="106">
        <v>45657</v>
      </c>
      <c r="F223" s="108"/>
      <c r="G223" s="67" t="s">
        <v>68</v>
      </c>
      <c r="H223" s="28">
        <v>0</v>
      </c>
      <c r="I223" s="28">
        <v>0</v>
      </c>
    </row>
    <row r="224" spans="1:10" ht="24.95" customHeight="1" outlineLevel="1" x14ac:dyDescent="0.25">
      <c r="A224" s="100"/>
      <c r="B224" s="99"/>
      <c r="C224" s="121"/>
      <c r="D224" s="103"/>
      <c r="E224" s="101"/>
      <c r="F224" s="108"/>
      <c r="G224" s="67" t="s">
        <v>13</v>
      </c>
      <c r="H224" s="28">
        <v>0</v>
      </c>
      <c r="I224" s="28">
        <v>0</v>
      </c>
    </row>
    <row r="225" spans="1:11" ht="24.95" customHeight="1" outlineLevel="1" x14ac:dyDescent="0.25">
      <c r="A225" s="100"/>
      <c r="B225" s="99"/>
      <c r="C225" s="121"/>
      <c r="D225" s="103"/>
      <c r="E225" s="101"/>
      <c r="F225" s="108"/>
      <c r="G225" s="67" t="s">
        <v>14</v>
      </c>
      <c r="H225" s="28">
        <v>0</v>
      </c>
      <c r="I225" s="28">
        <v>0</v>
      </c>
    </row>
    <row r="226" spans="1:11" ht="24.95" customHeight="1" outlineLevel="1" x14ac:dyDescent="0.25">
      <c r="A226" s="100"/>
      <c r="B226" s="99"/>
      <c r="C226" s="121"/>
      <c r="D226" s="103"/>
      <c r="E226" s="101"/>
      <c r="F226" s="108"/>
      <c r="G226" s="67" t="s">
        <v>15</v>
      </c>
      <c r="H226" s="28">
        <v>0</v>
      </c>
      <c r="I226" s="28">
        <v>0</v>
      </c>
    </row>
    <row r="227" spans="1:11" ht="24.95" customHeight="1" outlineLevel="1" x14ac:dyDescent="0.25">
      <c r="A227" s="100"/>
      <c r="B227" s="99"/>
      <c r="C227" s="121"/>
      <c r="D227" s="103"/>
      <c r="E227" s="101"/>
      <c r="F227" s="108"/>
      <c r="G227" s="67" t="s">
        <v>192</v>
      </c>
      <c r="H227" s="28">
        <v>0</v>
      </c>
      <c r="I227" s="28">
        <v>0</v>
      </c>
    </row>
    <row r="228" spans="1:11" ht="15" customHeight="1" outlineLevel="1" x14ac:dyDescent="0.25">
      <c r="A228" s="100"/>
      <c r="B228" s="99" t="s">
        <v>261</v>
      </c>
      <c r="C228" s="102" t="s">
        <v>82</v>
      </c>
      <c r="D228" s="103" t="s">
        <v>109</v>
      </c>
      <c r="E228" s="106">
        <v>45657</v>
      </c>
      <c r="F228" s="108"/>
      <c r="G228" s="101" t="s">
        <v>18</v>
      </c>
      <c r="H228" s="101" t="s">
        <v>18</v>
      </c>
      <c r="I228" s="101" t="s">
        <v>18</v>
      </c>
    </row>
    <row r="229" spans="1:11" ht="55.5" customHeight="1" outlineLevel="1" x14ac:dyDescent="0.25">
      <c r="A229" s="100"/>
      <c r="B229" s="99"/>
      <c r="C229" s="102"/>
      <c r="D229" s="103"/>
      <c r="E229" s="101"/>
      <c r="F229" s="108"/>
      <c r="G229" s="101"/>
      <c r="H229" s="101"/>
      <c r="I229" s="101"/>
    </row>
    <row r="230" spans="1:11" ht="19.5" customHeight="1" x14ac:dyDescent="0.25">
      <c r="A230" s="145" t="s">
        <v>10</v>
      </c>
      <c r="B230" s="145"/>
      <c r="C230" s="145"/>
      <c r="D230" s="145"/>
      <c r="E230" s="145"/>
      <c r="F230" s="145"/>
      <c r="G230" s="145"/>
      <c r="H230" s="145"/>
      <c r="I230" s="145"/>
      <c r="K230" s="12"/>
    </row>
    <row r="231" spans="1:11" ht="24" customHeight="1" x14ac:dyDescent="0.25">
      <c r="A231" s="101" t="s">
        <v>127</v>
      </c>
      <c r="B231" s="99" t="s">
        <v>262</v>
      </c>
      <c r="C231" s="102" t="s">
        <v>18</v>
      </c>
      <c r="D231" s="108" t="s">
        <v>110</v>
      </c>
      <c r="E231" s="102" t="s">
        <v>18</v>
      </c>
      <c r="F231" s="102" t="s">
        <v>18</v>
      </c>
      <c r="G231" s="67" t="s">
        <v>68</v>
      </c>
      <c r="H231" s="28">
        <f>H235+H233</f>
        <v>2763262.3</v>
      </c>
      <c r="I231" s="28">
        <f>I232+I233+I234</f>
        <v>2118473.7000000002</v>
      </c>
      <c r="K231" s="35"/>
    </row>
    <row r="232" spans="1:11" s="26" customFormat="1" ht="24" customHeight="1" x14ac:dyDescent="0.25">
      <c r="A232" s="101"/>
      <c r="B232" s="99"/>
      <c r="C232" s="102"/>
      <c r="D232" s="108"/>
      <c r="E232" s="102"/>
      <c r="F232" s="102"/>
      <c r="G232" s="67" t="s">
        <v>13</v>
      </c>
      <c r="H232" s="28">
        <v>0</v>
      </c>
      <c r="I232" s="28">
        <f>I244</f>
        <v>0</v>
      </c>
      <c r="J232" s="10"/>
    </row>
    <row r="233" spans="1:11" ht="24" customHeight="1" x14ac:dyDescent="0.25">
      <c r="A233" s="101"/>
      <c r="B233" s="99"/>
      <c r="C233" s="102"/>
      <c r="D233" s="108"/>
      <c r="E233" s="102"/>
      <c r="F233" s="102"/>
      <c r="G233" s="27" t="s">
        <v>14</v>
      </c>
      <c r="H233" s="28">
        <f>H245</f>
        <v>2763262.3</v>
      </c>
      <c r="I233" s="22">
        <f>I245</f>
        <v>2118473.7000000002</v>
      </c>
    </row>
    <row r="234" spans="1:11" s="26" customFormat="1" ht="24" customHeight="1" x14ac:dyDescent="0.25">
      <c r="A234" s="101"/>
      <c r="B234" s="99"/>
      <c r="C234" s="102"/>
      <c r="D234" s="108"/>
      <c r="E234" s="102"/>
      <c r="F234" s="102"/>
      <c r="G234" s="27" t="s">
        <v>15</v>
      </c>
      <c r="H234" s="28">
        <v>0</v>
      </c>
      <c r="I234" s="22">
        <v>0</v>
      </c>
      <c r="J234" s="10"/>
    </row>
    <row r="235" spans="1:11" ht="24" customHeight="1" x14ac:dyDescent="0.25">
      <c r="A235" s="101"/>
      <c r="B235" s="99"/>
      <c r="C235" s="102"/>
      <c r="D235" s="108"/>
      <c r="E235" s="102"/>
      <c r="F235" s="102"/>
      <c r="G235" s="27" t="s">
        <v>192</v>
      </c>
      <c r="H235" s="28">
        <v>0</v>
      </c>
      <c r="I235" s="22">
        <v>0</v>
      </c>
    </row>
    <row r="236" spans="1:11" ht="24" customHeight="1" outlineLevel="1" x14ac:dyDescent="0.25">
      <c r="A236" s="100" t="s">
        <v>46</v>
      </c>
      <c r="B236" s="99" t="s">
        <v>263</v>
      </c>
      <c r="C236" s="102" t="s">
        <v>82</v>
      </c>
      <c r="D236" s="103" t="s">
        <v>20</v>
      </c>
      <c r="E236" s="106">
        <v>45657</v>
      </c>
      <c r="F236" s="99"/>
      <c r="G236" s="67" t="s">
        <v>68</v>
      </c>
      <c r="H236" s="28">
        <v>0</v>
      </c>
      <c r="I236" s="28">
        <v>0</v>
      </c>
    </row>
    <row r="237" spans="1:11" ht="24" customHeight="1" outlineLevel="1" x14ac:dyDescent="0.25">
      <c r="A237" s="100"/>
      <c r="B237" s="99"/>
      <c r="C237" s="102"/>
      <c r="D237" s="103"/>
      <c r="E237" s="101"/>
      <c r="F237" s="99"/>
      <c r="G237" s="67" t="s">
        <v>13</v>
      </c>
      <c r="H237" s="28">
        <v>0</v>
      </c>
      <c r="I237" s="28">
        <v>0</v>
      </c>
    </row>
    <row r="238" spans="1:11" ht="24" customHeight="1" outlineLevel="1" x14ac:dyDescent="0.25">
      <c r="A238" s="100"/>
      <c r="B238" s="99"/>
      <c r="C238" s="102"/>
      <c r="D238" s="103"/>
      <c r="E238" s="101"/>
      <c r="F238" s="99"/>
      <c r="G238" s="67" t="s">
        <v>14</v>
      </c>
      <c r="H238" s="28">
        <v>0</v>
      </c>
      <c r="I238" s="28">
        <v>0</v>
      </c>
    </row>
    <row r="239" spans="1:11" ht="24" customHeight="1" outlineLevel="1" x14ac:dyDescent="0.25">
      <c r="A239" s="100"/>
      <c r="B239" s="99"/>
      <c r="C239" s="102"/>
      <c r="D239" s="103"/>
      <c r="E239" s="101"/>
      <c r="F239" s="99"/>
      <c r="G239" s="67" t="s">
        <v>15</v>
      </c>
      <c r="H239" s="28">
        <v>0</v>
      </c>
      <c r="I239" s="28">
        <v>0</v>
      </c>
    </row>
    <row r="240" spans="1:11" ht="24" customHeight="1" outlineLevel="1" x14ac:dyDescent="0.25">
      <c r="A240" s="100"/>
      <c r="B240" s="99"/>
      <c r="C240" s="102"/>
      <c r="D240" s="103"/>
      <c r="E240" s="101"/>
      <c r="F240" s="99"/>
      <c r="G240" s="67" t="s">
        <v>192</v>
      </c>
      <c r="H240" s="28">
        <v>0</v>
      </c>
      <c r="I240" s="28">
        <v>0</v>
      </c>
    </row>
    <row r="241" spans="1:10" ht="15" customHeight="1" outlineLevel="1" x14ac:dyDescent="0.25">
      <c r="A241" s="100"/>
      <c r="B241" s="125" t="s">
        <v>264</v>
      </c>
      <c r="C241" s="102" t="s">
        <v>28</v>
      </c>
      <c r="D241" s="103" t="s">
        <v>135</v>
      </c>
      <c r="E241" s="102" t="s">
        <v>150</v>
      </c>
      <c r="F241" s="99" t="s">
        <v>382</v>
      </c>
      <c r="G241" s="101" t="s">
        <v>18</v>
      </c>
      <c r="H241" s="101" t="s">
        <v>18</v>
      </c>
      <c r="I241" s="101" t="s">
        <v>18</v>
      </c>
    </row>
    <row r="242" spans="1:10" ht="111.75" customHeight="1" outlineLevel="1" x14ac:dyDescent="0.25">
      <c r="A242" s="100"/>
      <c r="B242" s="125"/>
      <c r="C242" s="102"/>
      <c r="D242" s="103"/>
      <c r="E242" s="102"/>
      <c r="F242" s="99"/>
      <c r="G242" s="101"/>
      <c r="H242" s="101"/>
      <c r="I242" s="101"/>
    </row>
    <row r="243" spans="1:10" s="26" customFormat="1" ht="23.1" customHeight="1" outlineLevel="1" x14ac:dyDescent="0.25">
      <c r="A243" s="100" t="s">
        <v>78</v>
      </c>
      <c r="B243" s="99" t="s">
        <v>265</v>
      </c>
      <c r="C243" s="102" t="s">
        <v>82</v>
      </c>
      <c r="D243" s="103" t="s">
        <v>21</v>
      </c>
      <c r="E243" s="106">
        <v>45657</v>
      </c>
      <c r="F243" s="99"/>
      <c r="G243" s="67" t="s">
        <v>68</v>
      </c>
      <c r="H243" s="50">
        <f>H244+H245+H246+H247</f>
        <v>2763262.3</v>
      </c>
      <c r="I243" s="50">
        <f>I244+I245+I246+I247</f>
        <v>2118473.7000000002</v>
      </c>
      <c r="J243" s="10"/>
    </row>
    <row r="244" spans="1:10" ht="23.1" customHeight="1" outlineLevel="1" x14ac:dyDescent="0.25">
      <c r="A244" s="119"/>
      <c r="B244" s="110"/>
      <c r="C244" s="107"/>
      <c r="D244" s="105"/>
      <c r="E244" s="107"/>
      <c r="F244" s="112"/>
      <c r="G244" s="67" t="s">
        <v>13</v>
      </c>
      <c r="H244" s="22">
        <v>0</v>
      </c>
      <c r="I244" s="22">
        <v>0</v>
      </c>
    </row>
    <row r="245" spans="1:10" s="26" customFormat="1" ht="23.1" customHeight="1" outlineLevel="1" x14ac:dyDescent="0.25">
      <c r="A245" s="119"/>
      <c r="B245" s="110"/>
      <c r="C245" s="107"/>
      <c r="D245" s="105"/>
      <c r="E245" s="107"/>
      <c r="F245" s="112"/>
      <c r="G245" s="27" t="s">
        <v>14</v>
      </c>
      <c r="H245" s="22">
        <v>2763262.3</v>
      </c>
      <c r="I245" s="22">
        <v>2118473.7000000002</v>
      </c>
      <c r="J245" s="10"/>
    </row>
    <row r="246" spans="1:10" s="26" customFormat="1" ht="23.1" customHeight="1" outlineLevel="1" x14ac:dyDescent="0.25">
      <c r="A246" s="119"/>
      <c r="B246" s="110"/>
      <c r="C246" s="107"/>
      <c r="D246" s="105"/>
      <c r="E246" s="107"/>
      <c r="F246" s="112"/>
      <c r="G246" s="27" t="s">
        <v>15</v>
      </c>
      <c r="H246" s="22">
        <v>0</v>
      </c>
      <c r="I246" s="22">
        <v>0</v>
      </c>
      <c r="J246" s="10"/>
    </row>
    <row r="247" spans="1:10" ht="23.1" customHeight="1" outlineLevel="1" x14ac:dyDescent="0.25">
      <c r="A247" s="119"/>
      <c r="B247" s="110"/>
      <c r="C247" s="107"/>
      <c r="D247" s="105"/>
      <c r="E247" s="107"/>
      <c r="F247" s="112"/>
      <c r="G247" s="27" t="s">
        <v>192</v>
      </c>
      <c r="H247" s="28">
        <v>0</v>
      </c>
      <c r="I247" s="28">
        <v>0</v>
      </c>
    </row>
    <row r="248" spans="1:10" ht="15" customHeight="1" outlineLevel="1" x14ac:dyDescent="0.25">
      <c r="A248" s="100"/>
      <c r="B248" s="125" t="s">
        <v>266</v>
      </c>
      <c r="C248" s="102" t="s">
        <v>28</v>
      </c>
      <c r="D248" s="103" t="s">
        <v>21</v>
      </c>
      <c r="E248" s="102" t="s">
        <v>98</v>
      </c>
      <c r="F248" s="99" t="s">
        <v>399</v>
      </c>
      <c r="G248" s="101" t="s">
        <v>18</v>
      </c>
      <c r="H248" s="101" t="s">
        <v>18</v>
      </c>
      <c r="I248" s="101" t="s">
        <v>18</v>
      </c>
    </row>
    <row r="249" spans="1:10" ht="96" customHeight="1" outlineLevel="1" x14ac:dyDescent="0.25">
      <c r="A249" s="100"/>
      <c r="B249" s="125"/>
      <c r="C249" s="102"/>
      <c r="D249" s="103"/>
      <c r="E249" s="102"/>
      <c r="F249" s="99"/>
      <c r="G249" s="101"/>
      <c r="H249" s="101"/>
      <c r="I249" s="101"/>
    </row>
    <row r="250" spans="1:10" ht="23.1" customHeight="1" outlineLevel="1" x14ac:dyDescent="0.25">
      <c r="A250" s="100" t="s">
        <v>79</v>
      </c>
      <c r="B250" s="99" t="s">
        <v>267</v>
      </c>
      <c r="C250" s="102" t="s">
        <v>82</v>
      </c>
      <c r="D250" s="103" t="s">
        <v>21</v>
      </c>
      <c r="E250" s="106">
        <v>45657</v>
      </c>
      <c r="F250" s="99"/>
      <c r="G250" s="67" t="s">
        <v>68</v>
      </c>
      <c r="H250" s="28">
        <v>0</v>
      </c>
      <c r="I250" s="28">
        <v>0</v>
      </c>
    </row>
    <row r="251" spans="1:10" ht="23.1" customHeight="1" outlineLevel="1" x14ac:dyDescent="0.25">
      <c r="A251" s="100"/>
      <c r="B251" s="99"/>
      <c r="C251" s="102"/>
      <c r="D251" s="103"/>
      <c r="E251" s="101"/>
      <c r="F251" s="99"/>
      <c r="G251" s="67" t="s">
        <v>13</v>
      </c>
      <c r="H251" s="28">
        <v>0</v>
      </c>
      <c r="I251" s="28">
        <v>0</v>
      </c>
    </row>
    <row r="252" spans="1:10" ht="23.1" customHeight="1" outlineLevel="1" x14ac:dyDescent="0.25">
      <c r="A252" s="100"/>
      <c r="B252" s="99"/>
      <c r="C252" s="102"/>
      <c r="D252" s="103"/>
      <c r="E252" s="101"/>
      <c r="F252" s="99"/>
      <c r="G252" s="67" t="s">
        <v>14</v>
      </c>
      <c r="H252" s="28">
        <v>0</v>
      </c>
      <c r="I252" s="28">
        <v>0</v>
      </c>
    </row>
    <row r="253" spans="1:10" ht="23.1" customHeight="1" outlineLevel="1" x14ac:dyDescent="0.25">
      <c r="A253" s="100"/>
      <c r="B253" s="99"/>
      <c r="C253" s="102"/>
      <c r="D253" s="103"/>
      <c r="E253" s="101"/>
      <c r="F253" s="99"/>
      <c r="G253" s="67" t="s">
        <v>15</v>
      </c>
      <c r="H253" s="28">
        <v>0</v>
      </c>
      <c r="I253" s="28">
        <v>0</v>
      </c>
    </row>
    <row r="254" spans="1:10" ht="23.1" customHeight="1" outlineLevel="1" x14ac:dyDescent="0.25">
      <c r="A254" s="100"/>
      <c r="B254" s="99"/>
      <c r="C254" s="102"/>
      <c r="D254" s="103"/>
      <c r="E254" s="101"/>
      <c r="F254" s="99"/>
      <c r="G254" s="67" t="s">
        <v>192</v>
      </c>
      <c r="H254" s="28">
        <v>0</v>
      </c>
      <c r="I254" s="28">
        <v>0</v>
      </c>
    </row>
    <row r="255" spans="1:10" ht="15" customHeight="1" outlineLevel="1" x14ac:dyDescent="0.25">
      <c r="A255" s="100"/>
      <c r="B255" s="99" t="s">
        <v>268</v>
      </c>
      <c r="C255" s="102" t="s">
        <v>28</v>
      </c>
      <c r="D255" s="103" t="s">
        <v>21</v>
      </c>
      <c r="E255" s="102" t="s">
        <v>150</v>
      </c>
      <c r="F255" s="99" t="s">
        <v>383</v>
      </c>
      <c r="G255" s="101" t="s">
        <v>18</v>
      </c>
      <c r="H255" s="101" t="s">
        <v>18</v>
      </c>
      <c r="I255" s="101" t="s">
        <v>18</v>
      </c>
    </row>
    <row r="256" spans="1:10" ht="125.25" customHeight="1" outlineLevel="1" x14ac:dyDescent="0.25">
      <c r="A256" s="100"/>
      <c r="B256" s="99"/>
      <c r="C256" s="102"/>
      <c r="D256" s="103"/>
      <c r="E256" s="102"/>
      <c r="F256" s="99"/>
      <c r="G256" s="101"/>
      <c r="H256" s="101"/>
      <c r="I256" s="101"/>
    </row>
    <row r="257" spans="1:9" ht="24.95" customHeight="1" outlineLevel="1" x14ac:dyDescent="0.25">
      <c r="A257" s="100" t="s">
        <v>80</v>
      </c>
      <c r="B257" s="99" t="s">
        <v>269</v>
      </c>
      <c r="C257" s="102" t="s">
        <v>82</v>
      </c>
      <c r="D257" s="103" t="s">
        <v>22</v>
      </c>
      <c r="E257" s="106">
        <v>45657</v>
      </c>
      <c r="F257" s="111"/>
      <c r="G257" s="67" t="s">
        <v>68</v>
      </c>
      <c r="H257" s="28">
        <v>0</v>
      </c>
      <c r="I257" s="28">
        <v>0</v>
      </c>
    </row>
    <row r="258" spans="1:9" ht="24.95" customHeight="1" outlineLevel="1" x14ac:dyDescent="0.25">
      <c r="A258" s="100"/>
      <c r="B258" s="99"/>
      <c r="C258" s="102"/>
      <c r="D258" s="103"/>
      <c r="E258" s="101"/>
      <c r="F258" s="111"/>
      <c r="G258" s="67" t="s">
        <v>13</v>
      </c>
      <c r="H258" s="28">
        <v>0</v>
      </c>
      <c r="I258" s="28">
        <v>0</v>
      </c>
    </row>
    <row r="259" spans="1:9" ht="24.95" customHeight="1" outlineLevel="1" x14ac:dyDescent="0.25">
      <c r="A259" s="100"/>
      <c r="B259" s="99"/>
      <c r="C259" s="102"/>
      <c r="D259" s="103"/>
      <c r="E259" s="101"/>
      <c r="F259" s="111"/>
      <c r="G259" s="67" t="s">
        <v>14</v>
      </c>
      <c r="H259" s="28">
        <v>0</v>
      </c>
      <c r="I259" s="28">
        <v>0</v>
      </c>
    </row>
    <row r="260" spans="1:9" ht="24.95" customHeight="1" outlineLevel="1" x14ac:dyDescent="0.25">
      <c r="A260" s="100"/>
      <c r="B260" s="99"/>
      <c r="C260" s="102"/>
      <c r="D260" s="103"/>
      <c r="E260" s="101"/>
      <c r="F260" s="111"/>
      <c r="G260" s="67" t="s">
        <v>15</v>
      </c>
      <c r="H260" s="28">
        <v>0</v>
      </c>
      <c r="I260" s="28">
        <v>0</v>
      </c>
    </row>
    <row r="261" spans="1:9" ht="24.95" customHeight="1" outlineLevel="1" x14ac:dyDescent="0.25">
      <c r="A261" s="100"/>
      <c r="B261" s="99"/>
      <c r="C261" s="102"/>
      <c r="D261" s="103"/>
      <c r="E261" s="101"/>
      <c r="F261" s="111"/>
      <c r="G261" s="67" t="s">
        <v>192</v>
      </c>
      <c r="H261" s="28">
        <v>0</v>
      </c>
      <c r="I261" s="28">
        <v>0</v>
      </c>
    </row>
    <row r="262" spans="1:9" ht="15" customHeight="1" outlineLevel="1" x14ac:dyDescent="0.25">
      <c r="A262" s="100"/>
      <c r="B262" s="99" t="s">
        <v>270</v>
      </c>
      <c r="C262" s="102" t="s">
        <v>28</v>
      </c>
      <c r="D262" s="103" t="s">
        <v>22</v>
      </c>
      <c r="E262" s="102" t="s">
        <v>150</v>
      </c>
      <c r="F262" s="99" t="s">
        <v>398</v>
      </c>
      <c r="G262" s="101" t="s">
        <v>18</v>
      </c>
      <c r="H262" s="101" t="s">
        <v>18</v>
      </c>
      <c r="I262" s="101" t="s">
        <v>18</v>
      </c>
    </row>
    <row r="263" spans="1:9" ht="70.5" customHeight="1" outlineLevel="1" x14ac:dyDescent="0.25">
      <c r="A263" s="100"/>
      <c r="B263" s="99"/>
      <c r="C263" s="102"/>
      <c r="D263" s="103"/>
      <c r="E263" s="102"/>
      <c r="F263" s="99"/>
      <c r="G263" s="101"/>
      <c r="H263" s="101"/>
      <c r="I263" s="101"/>
    </row>
    <row r="264" spans="1:9" ht="24.95" customHeight="1" outlineLevel="1" x14ac:dyDescent="0.25">
      <c r="A264" s="100" t="s">
        <v>167</v>
      </c>
      <c r="B264" s="99" t="s">
        <v>271</v>
      </c>
      <c r="C264" s="102" t="s">
        <v>82</v>
      </c>
      <c r="D264" s="103" t="s">
        <v>22</v>
      </c>
      <c r="E264" s="106">
        <v>45657</v>
      </c>
      <c r="F264" s="111"/>
      <c r="G264" s="67" t="s">
        <v>68</v>
      </c>
      <c r="H264" s="28">
        <v>0</v>
      </c>
      <c r="I264" s="28">
        <v>0</v>
      </c>
    </row>
    <row r="265" spans="1:9" ht="24.95" customHeight="1" outlineLevel="1" x14ac:dyDescent="0.25">
      <c r="A265" s="100"/>
      <c r="B265" s="99"/>
      <c r="C265" s="102"/>
      <c r="D265" s="103"/>
      <c r="E265" s="101"/>
      <c r="F265" s="111"/>
      <c r="G265" s="67" t="s">
        <v>13</v>
      </c>
      <c r="H265" s="28">
        <v>0</v>
      </c>
      <c r="I265" s="28">
        <v>0</v>
      </c>
    </row>
    <row r="266" spans="1:9" ht="24.95" customHeight="1" outlineLevel="1" x14ac:dyDescent="0.25">
      <c r="A266" s="100"/>
      <c r="B266" s="99"/>
      <c r="C266" s="102"/>
      <c r="D266" s="103"/>
      <c r="E266" s="101"/>
      <c r="F266" s="111"/>
      <c r="G266" s="67" t="s">
        <v>14</v>
      </c>
      <c r="H266" s="28">
        <v>0</v>
      </c>
      <c r="I266" s="28">
        <v>0</v>
      </c>
    </row>
    <row r="267" spans="1:9" ht="24.95" customHeight="1" outlineLevel="1" x14ac:dyDescent="0.25">
      <c r="A267" s="100"/>
      <c r="B267" s="99"/>
      <c r="C267" s="102"/>
      <c r="D267" s="103"/>
      <c r="E267" s="101"/>
      <c r="F267" s="111"/>
      <c r="G267" s="67" t="s">
        <v>15</v>
      </c>
      <c r="H267" s="28">
        <v>0</v>
      </c>
      <c r="I267" s="28">
        <v>0</v>
      </c>
    </row>
    <row r="268" spans="1:9" ht="24.95" customHeight="1" outlineLevel="1" x14ac:dyDescent="0.25">
      <c r="A268" s="100"/>
      <c r="B268" s="99"/>
      <c r="C268" s="102"/>
      <c r="D268" s="103"/>
      <c r="E268" s="101"/>
      <c r="F268" s="111"/>
      <c r="G268" s="67" t="s">
        <v>192</v>
      </c>
      <c r="H268" s="28">
        <v>0</v>
      </c>
      <c r="I268" s="28">
        <v>0</v>
      </c>
    </row>
    <row r="269" spans="1:9" ht="15" customHeight="1" outlineLevel="1" x14ac:dyDescent="0.25">
      <c r="A269" s="100"/>
      <c r="B269" s="99" t="s">
        <v>272</v>
      </c>
      <c r="C269" s="102" t="s">
        <v>28</v>
      </c>
      <c r="D269" s="103" t="s">
        <v>23</v>
      </c>
      <c r="E269" s="102" t="s">
        <v>150</v>
      </c>
      <c r="F269" s="99" t="s">
        <v>384</v>
      </c>
      <c r="G269" s="101" t="s">
        <v>18</v>
      </c>
      <c r="H269" s="101" t="s">
        <v>18</v>
      </c>
      <c r="I269" s="101" t="s">
        <v>18</v>
      </c>
    </row>
    <row r="270" spans="1:9" ht="54.75" customHeight="1" outlineLevel="1" x14ac:dyDescent="0.25">
      <c r="A270" s="100"/>
      <c r="B270" s="99"/>
      <c r="C270" s="102"/>
      <c r="D270" s="103"/>
      <c r="E270" s="102"/>
      <c r="F270" s="99"/>
      <c r="G270" s="101"/>
      <c r="H270" s="101"/>
      <c r="I270" s="101"/>
    </row>
    <row r="271" spans="1:9" ht="24.95" customHeight="1" outlineLevel="1" x14ac:dyDescent="0.25">
      <c r="A271" s="100" t="s">
        <v>168</v>
      </c>
      <c r="B271" s="99" t="s">
        <v>273</v>
      </c>
      <c r="C271" s="102" t="s">
        <v>82</v>
      </c>
      <c r="D271" s="103" t="s">
        <v>24</v>
      </c>
      <c r="E271" s="106">
        <v>45657</v>
      </c>
      <c r="F271" s="111"/>
      <c r="G271" s="67" t="s">
        <v>68</v>
      </c>
      <c r="H271" s="28">
        <v>0</v>
      </c>
      <c r="I271" s="28">
        <v>0</v>
      </c>
    </row>
    <row r="272" spans="1:9" ht="24.95" customHeight="1" outlineLevel="1" x14ac:dyDescent="0.25">
      <c r="A272" s="100"/>
      <c r="B272" s="99"/>
      <c r="C272" s="102"/>
      <c r="D272" s="103"/>
      <c r="E272" s="101"/>
      <c r="F272" s="111"/>
      <c r="G272" s="67" t="s">
        <v>13</v>
      </c>
      <c r="H272" s="28">
        <v>0</v>
      </c>
      <c r="I272" s="28">
        <v>0</v>
      </c>
    </row>
    <row r="273" spans="1:10" ht="24.95" customHeight="1" outlineLevel="1" x14ac:dyDescent="0.25">
      <c r="A273" s="100"/>
      <c r="B273" s="99"/>
      <c r="C273" s="102"/>
      <c r="D273" s="103"/>
      <c r="E273" s="101"/>
      <c r="F273" s="111"/>
      <c r="G273" s="67" t="s">
        <v>14</v>
      </c>
      <c r="H273" s="28">
        <v>0</v>
      </c>
      <c r="I273" s="28">
        <v>0</v>
      </c>
    </row>
    <row r="274" spans="1:10" ht="24.95" customHeight="1" outlineLevel="1" x14ac:dyDescent="0.25">
      <c r="A274" s="100"/>
      <c r="B274" s="99"/>
      <c r="C274" s="102"/>
      <c r="D274" s="103"/>
      <c r="E274" s="101"/>
      <c r="F274" s="111"/>
      <c r="G274" s="67" t="s">
        <v>15</v>
      </c>
      <c r="H274" s="28">
        <v>0</v>
      </c>
      <c r="I274" s="28">
        <v>0</v>
      </c>
    </row>
    <row r="275" spans="1:10" ht="24.95" customHeight="1" outlineLevel="1" x14ac:dyDescent="0.25">
      <c r="A275" s="100"/>
      <c r="B275" s="99"/>
      <c r="C275" s="102"/>
      <c r="D275" s="103"/>
      <c r="E275" s="101"/>
      <c r="F275" s="111"/>
      <c r="G275" s="67" t="s">
        <v>192</v>
      </c>
      <c r="H275" s="28">
        <v>0</v>
      </c>
      <c r="I275" s="28">
        <v>0</v>
      </c>
    </row>
    <row r="276" spans="1:10" ht="21" customHeight="1" outlineLevel="1" x14ac:dyDescent="0.25">
      <c r="A276" s="100"/>
      <c r="B276" s="99" t="s">
        <v>274</v>
      </c>
      <c r="C276" s="102" t="s">
        <v>28</v>
      </c>
      <c r="D276" s="103" t="s">
        <v>24</v>
      </c>
      <c r="E276" s="102" t="s">
        <v>150</v>
      </c>
      <c r="F276" s="99" t="s">
        <v>381</v>
      </c>
      <c r="G276" s="101" t="s">
        <v>18</v>
      </c>
      <c r="H276" s="101" t="s">
        <v>18</v>
      </c>
      <c r="I276" s="101" t="s">
        <v>18</v>
      </c>
    </row>
    <row r="277" spans="1:10" ht="60" customHeight="1" outlineLevel="1" x14ac:dyDescent="0.25">
      <c r="A277" s="100"/>
      <c r="B277" s="99"/>
      <c r="C277" s="102"/>
      <c r="D277" s="103"/>
      <c r="E277" s="102"/>
      <c r="F277" s="99"/>
      <c r="G277" s="101"/>
      <c r="H277" s="101"/>
      <c r="I277" s="101"/>
    </row>
    <row r="278" spans="1:10" s="26" customFormat="1" ht="24.95" customHeight="1" outlineLevel="1" x14ac:dyDescent="0.25">
      <c r="A278" s="133" t="s">
        <v>169</v>
      </c>
      <c r="B278" s="110" t="s">
        <v>275</v>
      </c>
      <c r="C278" s="102" t="s">
        <v>82</v>
      </c>
      <c r="D278" s="105" t="s">
        <v>25</v>
      </c>
      <c r="E278" s="144">
        <v>45657</v>
      </c>
      <c r="F278" s="99"/>
      <c r="G278" s="67" t="s">
        <v>68</v>
      </c>
      <c r="H278" s="28">
        <v>0</v>
      </c>
      <c r="I278" s="28">
        <v>0</v>
      </c>
      <c r="J278" s="10"/>
    </row>
    <row r="279" spans="1:10" s="26" customFormat="1" ht="24.95" customHeight="1" outlineLevel="1" x14ac:dyDescent="0.25">
      <c r="A279" s="119"/>
      <c r="B279" s="110"/>
      <c r="C279" s="104"/>
      <c r="D279" s="105"/>
      <c r="E279" s="104"/>
      <c r="F279" s="110"/>
      <c r="G279" s="67" t="s">
        <v>13</v>
      </c>
      <c r="H279" s="28">
        <v>0</v>
      </c>
      <c r="I279" s="28">
        <v>0</v>
      </c>
      <c r="J279" s="10"/>
    </row>
    <row r="280" spans="1:10" s="26" customFormat="1" ht="24.95" customHeight="1" outlineLevel="1" x14ac:dyDescent="0.25">
      <c r="A280" s="119"/>
      <c r="B280" s="110"/>
      <c r="C280" s="104"/>
      <c r="D280" s="105"/>
      <c r="E280" s="104"/>
      <c r="F280" s="110"/>
      <c r="G280" s="67" t="s">
        <v>14</v>
      </c>
      <c r="H280" s="28">
        <v>0</v>
      </c>
      <c r="I280" s="28">
        <v>0</v>
      </c>
      <c r="J280" s="10"/>
    </row>
    <row r="281" spans="1:10" s="26" customFormat="1" ht="24.95" customHeight="1" outlineLevel="1" x14ac:dyDescent="0.25">
      <c r="A281" s="119"/>
      <c r="B281" s="110"/>
      <c r="C281" s="104"/>
      <c r="D281" s="105"/>
      <c r="E281" s="104"/>
      <c r="F281" s="110"/>
      <c r="G281" s="67" t="s">
        <v>15</v>
      </c>
      <c r="H281" s="28">
        <v>0</v>
      </c>
      <c r="I281" s="28">
        <v>0</v>
      </c>
      <c r="J281" s="10"/>
    </row>
    <row r="282" spans="1:10" ht="24.95" customHeight="1" outlineLevel="1" x14ac:dyDescent="0.25">
      <c r="A282" s="119"/>
      <c r="B282" s="110"/>
      <c r="C282" s="104"/>
      <c r="D282" s="105"/>
      <c r="E282" s="104"/>
      <c r="F282" s="110"/>
      <c r="G282" s="67" t="s">
        <v>192</v>
      </c>
      <c r="H282" s="28">
        <v>0</v>
      </c>
      <c r="I282" s="28">
        <v>0</v>
      </c>
    </row>
    <row r="283" spans="1:10" ht="117.75" customHeight="1" outlineLevel="1" x14ac:dyDescent="0.25">
      <c r="A283" s="37"/>
      <c r="B283" s="64" t="s">
        <v>276</v>
      </c>
      <c r="C283" s="65" t="s">
        <v>28</v>
      </c>
      <c r="D283" s="71" t="s">
        <v>25</v>
      </c>
      <c r="E283" s="65" t="s">
        <v>151</v>
      </c>
      <c r="F283" s="64" t="s">
        <v>387</v>
      </c>
      <c r="G283" s="62" t="s">
        <v>18</v>
      </c>
      <c r="H283" s="62" t="s">
        <v>18</v>
      </c>
      <c r="I283" s="62" t="s">
        <v>18</v>
      </c>
    </row>
    <row r="284" spans="1:10" s="26" customFormat="1" ht="24.95" customHeight="1" outlineLevel="1" x14ac:dyDescent="0.25">
      <c r="A284" s="132" t="s">
        <v>170</v>
      </c>
      <c r="B284" s="110" t="s">
        <v>277</v>
      </c>
      <c r="C284" s="104" t="s">
        <v>82</v>
      </c>
      <c r="D284" s="105" t="s">
        <v>25</v>
      </c>
      <c r="E284" s="144">
        <v>45657</v>
      </c>
      <c r="F284" s="110"/>
      <c r="G284" s="67" t="s">
        <v>68</v>
      </c>
      <c r="H284" s="28">
        <v>0</v>
      </c>
      <c r="I284" s="28">
        <v>0</v>
      </c>
      <c r="J284" s="10"/>
    </row>
    <row r="285" spans="1:10" s="26" customFormat="1" ht="24.95" customHeight="1" outlineLevel="1" x14ac:dyDescent="0.25">
      <c r="A285" s="120"/>
      <c r="B285" s="110"/>
      <c r="C285" s="104"/>
      <c r="D285" s="105"/>
      <c r="E285" s="104"/>
      <c r="F285" s="110"/>
      <c r="G285" s="67" t="s">
        <v>13</v>
      </c>
      <c r="H285" s="28">
        <v>0</v>
      </c>
      <c r="I285" s="28">
        <v>0</v>
      </c>
      <c r="J285" s="10"/>
    </row>
    <row r="286" spans="1:10" s="26" customFormat="1" ht="24.95" customHeight="1" outlineLevel="1" x14ac:dyDescent="0.25">
      <c r="A286" s="120"/>
      <c r="B286" s="110"/>
      <c r="C286" s="104"/>
      <c r="D286" s="105"/>
      <c r="E286" s="104"/>
      <c r="F286" s="110"/>
      <c r="G286" s="67" t="s">
        <v>14</v>
      </c>
      <c r="H286" s="28">
        <v>0</v>
      </c>
      <c r="I286" s="28">
        <v>0</v>
      </c>
      <c r="J286" s="10"/>
    </row>
    <row r="287" spans="1:10" s="26" customFormat="1" ht="24.95" customHeight="1" outlineLevel="1" x14ac:dyDescent="0.25">
      <c r="A287" s="120"/>
      <c r="B287" s="110"/>
      <c r="C287" s="104"/>
      <c r="D287" s="105"/>
      <c r="E287" s="104"/>
      <c r="F287" s="110"/>
      <c r="G287" s="67" t="s">
        <v>15</v>
      </c>
      <c r="H287" s="28">
        <v>0</v>
      </c>
      <c r="I287" s="28">
        <v>0</v>
      </c>
      <c r="J287" s="10"/>
    </row>
    <row r="288" spans="1:10" ht="24.95" customHeight="1" outlineLevel="1" x14ac:dyDescent="0.25">
      <c r="A288" s="120"/>
      <c r="B288" s="110"/>
      <c r="C288" s="104"/>
      <c r="D288" s="105"/>
      <c r="E288" s="104"/>
      <c r="F288" s="110"/>
      <c r="G288" s="67" t="s">
        <v>192</v>
      </c>
      <c r="H288" s="28">
        <v>0</v>
      </c>
      <c r="I288" s="28">
        <v>0</v>
      </c>
    </row>
    <row r="289" spans="1:11" ht="86.25" customHeight="1" outlineLevel="1" x14ac:dyDescent="0.25">
      <c r="A289" s="37"/>
      <c r="B289" s="64" t="s">
        <v>278</v>
      </c>
      <c r="C289" s="65" t="s">
        <v>82</v>
      </c>
      <c r="D289" s="71" t="s">
        <v>25</v>
      </c>
      <c r="E289" s="79">
        <v>45657</v>
      </c>
      <c r="F289" s="64"/>
      <c r="G289" s="62" t="s">
        <v>18</v>
      </c>
      <c r="H289" s="62" t="s">
        <v>18</v>
      </c>
      <c r="I289" s="62" t="s">
        <v>18</v>
      </c>
    </row>
    <row r="290" spans="1:11" s="26" customFormat="1" ht="24.95" customHeight="1" outlineLevel="1" x14ac:dyDescent="0.25">
      <c r="A290" s="132" t="s">
        <v>171</v>
      </c>
      <c r="B290" s="110" t="s">
        <v>279</v>
      </c>
      <c r="C290" s="104" t="s">
        <v>82</v>
      </c>
      <c r="D290" s="105" t="s">
        <v>25</v>
      </c>
      <c r="E290" s="144">
        <v>45657</v>
      </c>
      <c r="F290" s="110"/>
      <c r="G290" s="67" t="s">
        <v>68</v>
      </c>
      <c r="H290" s="28">
        <v>0</v>
      </c>
      <c r="I290" s="28">
        <v>0</v>
      </c>
      <c r="J290" s="10"/>
    </row>
    <row r="291" spans="1:11" s="26" customFormat="1" ht="24.95" customHeight="1" outlineLevel="1" x14ac:dyDescent="0.25">
      <c r="A291" s="120"/>
      <c r="B291" s="110"/>
      <c r="C291" s="104"/>
      <c r="D291" s="105"/>
      <c r="E291" s="104"/>
      <c r="F291" s="110"/>
      <c r="G291" s="67" t="s">
        <v>13</v>
      </c>
      <c r="H291" s="28">
        <v>0</v>
      </c>
      <c r="I291" s="28">
        <v>0</v>
      </c>
      <c r="J291" s="10"/>
    </row>
    <row r="292" spans="1:11" s="26" customFormat="1" ht="24.95" customHeight="1" outlineLevel="1" x14ac:dyDescent="0.25">
      <c r="A292" s="120"/>
      <c r="B292" s="110"/>
      <c r="C292" s="104"/>
      <c r="D292" s="105"/>
      <c r="E292" s="104"/>
      <c r="F292" s="110"/>
      <c r="G292" s="67" t="s">
        <v>14</v>
      </c>
      <c r="H292" s="28">
        <v>0</v>
      </c>
      <c r="I292" s="28">
        <v>0</v>
      </c>
      <c r="J292" s="10"/>
    </row>
    <row r="293" spans="1:11" s="26" customFormat="1" ht="24.95" customHeight="1" outlineLevel="1" x14ac:dyDescent="0.25">
      <c r="A293" s="120"/>
      <c r="B293" s="110"/>
      <c r="C293" s="104"/>
      <c r="D293" s="105"/>
      <c r="E293" s="104"/>
      <c r="F293" s="110"/>
      <c r="G293" s="67" t="s">
        <v>15</v>
      </c>
      <c r="H293" s="28">
        <v>0</v>
      </c>
      <c r="I293" s="28">
        <v>0</v>
      </c>
      <c r="J293" s="10"/>
    </row>
    <row r="294" spans="1:11" ht="24.95" customHeight="1" outlineLevel="1" x14ac:dyDescent="0.25">
      <c r="A294" s="120"/>
      <c r="B294" s="110"/>
      <c r="C294" s="104"/>
      <c r="D294" s="105"/>
      <c r="E294" s="104"/>
      <c r="F294" s="110"/>
      <c r="G294" s="67" t="s">
        <v>192</v>
      </c>
      <c r="H294" s="28">
        <v>0</v>
      </c>
      <c r="I294" s="28">
        <v>0</v>
      </c>
    </row>
    <row r="295" spans="1:11" ht="90.75" customHeight="1" outlineLevel="1" x14ac:dyDescent="0.25">
      <c r="A295" s="37"/>
      <c r="B295" s="64" t="s">
        <v>370</v>
      </c>
      <c r="C295" s="65" t="s">
        <v>82</v>
      </c>
      <c r="D295" s="71" t="s">
        <v>25</v>
      </c>
      <c r="E295" s="79">
        <v>45657</v>
      </c>
      <c r="F295" s="64"/>
      <c r="G295" s="62" t="s">
        <v>18</v>
      </c>
      <c r="H295" s="62" t="s">
        <v>18</v>
      </c>
      <c r="I295" s="62" t="s">
        <v>18</v>
      </c>
      <c r="K295" s="19"/>
    </row>
    <row r="296" spans="1:11" ht="24.95" customHeight="1" x14ac:dyDescent="0.25">
      <c r="A296" s="98" t="s">
        <v>47</v>
      </c>
      <c r="B296" s="99" t="s">
        <v>280</v>
      </c>
      <c r="C296" s="102" t="s">
        <v>18</v>
      </c>
      <c r="D296" s="108" t="s">
        <v>111</v>
      </c>
      <c r="E296" s="102" t="s">
        <v>18</v>
      </c>
      <c r="F296" s="102" t="s">
        <v>18</v>
      </c>
      <c r="G296" s="67" t="s">
        <v>68</v>
      </c>
      <c r="H296" s="52">
        <f>H297+H298+H299+H300</f>
        <v>733571.10000000009</v>
      </c>
      <c r="I296" s="52">
        <f>I297+I298+I299+I300</f>
        <v>599598.5</v>
      </c>
      <c r="K296" s="33"/>
    </row>
    <row r="297" spans="1:11" ht="24.95" customHeight="1" x14ac:dyDescent="0.25">
      <c r="A297" s="98"/>
      <c r="B297" s="99"/>
      <c r="C297" s="102"/>
      <c r="D297" s="108"/>
      <c r="E297" s="102"/>
      <c r="F297" s="102"/>
      <c r="G297" s="27" t="s">
        <v>13</v>
      </c>
      <c r="H297" s="22">
        <f>H322</f>
        <v>197628.5</v>
      </c>
      <c r="I297" s="22">
        <f>I322</f>
        <v>147497.20000000001</v>
      </c>
      <c r="K297" s="34"/>
    </row>
    <row r="298" spans="1:11" ht="24.95" customHeight="1" x14ac:dyDescent="0.25">
      <c r="A298" s="98"/>
      <c r="B298" s="99"/>
      <c r="C298" s="102"/>
      <c r="D298" s="108"/>
      <c r="E298" s="102"/>
      <c r="F298" s="102"/>
      <c r="G298" s="27" t="s">
        <v>14</v>
      </c>
      <c r="H298" s="22">
        <f>H310+H317</f>
        <v>86110.9</v>
      </c>
      <c r="I298" s="22">
        <f>I310+I317</f>
        <v>64578.5</v>
      </c>
      <c r="K298" s="34"/>
    </row>
    <row r="299" spans="1:11" ht="24.95" customHeight="1" x14ac:dyDescent="0.25">
      <c r="A299" s="98"/>
      <c r="B299" s="99"/>
      <c r="C299" s="102"/>
      <c r="D299" s="108"/>
      <c r="E299" s="102"/>
      <c r="F299" s="102"/>
      <c r="G299" s="27" t="s">
        <v>15</v>
      </c>
      <c r="H299" s="22">
        <f>H304+H311+H318</f>
        <v>449831.7</v>
      </c>
      <c r="I299" s="22">
        <f>I304+I311+I318</f>
        <v>387522.80000000005</v>
      </c>
      <c r="K299" s="34"/>
    </row>
    <row r="300" spans="1:11" s="26" customFormat="1" ht="24.95" customHeight="1" x14ac:dyDescent="0.25">
      <c r="A300" s="124"/>
      <c r="B300" s="110"/>
      <c r="C300" s="104"/>
      <c r="D300" s="109"/>
      <c r="E300" s="104"/>
      <c r="F300" s="104"/>
      <c r="G300" s="27" t="s">
        <v>192</v>
      </c>
      <c r="H300" s="22">
        <v>0</v>
      </c>
      <c r="I300" s="22">
        <v>0</v>
      </c>
      <c r="J300" s="10"/>
      <c r="K300" s="34"/>
    </row>
    <row r="301" spans="1:11" ht="24.95" customHeight="1" outlineLevel="1" x14ac:dyDescent="0.25">
      <c r="A301" s="98" t="s">
        <v>48</v>
      </c>
      <c r="B301" s="108" t="s">
        <v>281</v>
      </c>
      <c r="C301" s="102" t="s">
        <v>82</v>
      </c>
      <c r="D301" s="108" t="s">
        <v>20</v>
      </c>
      <c r="E301" s="106">
        <v>45657</v>
      </c>
      <c r="F301" s="98"/>
      <c r="G301" s="67" t="s">
        <v>68</v>
      </c>
      <c r="H301" s="22">
        <f>H302+H303+H304</f>
        <v>272436.3</v>
      </c>
      <c r="I301" s="22">
        <f>I302+I303+I304</f>
        <v>251621.7</v>
      </c>
      <c r="K301" s="10"/>
    </row>
    <row r="302" spans="1:11" s="26" customFormat="1" ht="24.95" customHeight="1" outlineLevel="1" x14ac:dyDescent="0.25">
      <c r="A302" s="98"/>
      <c r="B302" s="108"/>
      <c r="C302" s="102"/>
      <c r="D302" s="108"/>
      <c r="E302" s="106"/>
      <c r="F302" s="98"/>
      <c r="G302" s="24" t="s">
        <v>13</v>
      </c>
      <c r="H302" s="22">
        <v>0</v>
      </c>
      <c r="I302" s="22">
        <v>0</v>
      </c>
      <c r="J302" s="10"/>
    </row>
    <row r="303" spans="1:11" s="26" customFormat="1" ht="24.95" customHeight="1" outlineLevel="1" x14ac:dyDescent="0.25">
      <c r="A303" s="98"/>
      <c r="B303" s="108"/>
      <c r="C303" s="102"/>
      <c r="D303" s="108"/>
      <c r="E303" s="106"/>
      <c r="F303" s="98"/>
      <c r="G303" s="24" t="s">
        <v>14</v>
      </c>
      <c r="H303" s="22">
        <v>0</v>
      </c>
      <c r="I303" s="22">
        <v>0</v>
      </c>
      <c r="J303" s="10"/>
    </row>
    <row r="304" spans="1:11" s="26" customFormat="1" ht="24.95" customHeight="1" outlineLevel="1" x14ac:dyDescent="0.25">
      <c r="A304" s="98"/>
      <c r="B304" s="108"/>
      <c r="C304" s="102"/>
      <c r="D304" s="108"/>
      <c r="E304" s="106"/>
      <c r="F304" s="98"/>
      <c r="G304" s="24" t="s">
        <v>15</v>
      </c>
      <c r="H304" s="22">
        <v>272436.3</v>
      </c>
      <c r="I304" s="22">
        <v>251621.7</v>
      </c>
      <c r="J304" s="10"/>
    </row>
    <row r="305" spans="1:10" s="26" customFormat="1" ht="24.95" customHeight="1" outlineLevel="1" x14ac:dyDescent="0.25">
      <c r="A305" s="98"/>
      <c r="B305" s="108"/>
      <c r="C305" s="102"/>
      <c r="D305" s="108"/>
      <c r="E305" s="106"/>
      <c r="F305" s="98"/>
      <c r="G305" s="24" t="s">
        <v>192</v>
      </c>
      <c r="H305" s="22">
        <v>0</v>
      </c>
      <c r="I305" s="22">
        <v>0</v>
      </c>
      <c r="J305" s="10"/>
    </row>
    <row r="306" spans="1:10" ht="15" customHeight="1" outlineLevel="1" x14ac:dyDescent="0.25">
      <c r="A306" s="100"/>
      <c r="B306" s="99" t="s">
        <v>282</v>
      </c>
      <c r="C306" s="102" t="s">
        <v>82</v>
      </c>
      <c r="D306" s="103" t="s">
        <v>20</v>
      </c>
      <c r="E306" s="106">
        <v>45657</v>
      </c>
      <c r="F306" s="99"/>
      <c r="G306" s="102" t="s">
        <v>18</v>
      </c>
      <c r="H306" s="102" t="s">
        <v>18</v>
      </c>
      <c r="I306" s="102" t="s">
        <v>18</v>
      </c>
    </row>
    <row r="307" spans="1:10" ht="84.75" customHeight="1" outlineLevel="1" x14ac:dyDescent="0.25">
      <c r="A307" s="100"/>
      <c r="B307" s="99"/>
      <c r="C307" s="102"/>
      <c r="D307" s="103"/>
      <c r="E307" s="101"/>
      <c r="F307" s="99"/>
      <c r="G307" s="102"/>
      <c r="H307" s="102"/>
      <c r="I307" s="102"/>
    </row>
    <row r="308" spans="1:10" ht="29.25" customHeight="1" outlineLevel="1" x14ac:dyDescent="0.25">
      <c r="A308" s="133" t="s">
        <v>172</v>
      </c>
      <c r="B308" s="99" t="s">
        <v>283</v>
      </c>
      <c r="C308" s="102" t="s">
        <v>82</v>
      </c>
      <c r="D308" s="103" t="s">
        <v>112</v>
      </c>
      <c r="E308" s="106">
        <v>45657</v>
      </c>
      <c r="F308" s="99"/>
      <c r="G308" s="24" t="s">
        <v>68</v>
      </c>
      <c r="H308" s="22">
        <f>H310+H311</f>
        <v>255259</v>
      </c>
      <c r="I308" s="22">
        <f>I310+I311</f>
        <v>194310.7</v>
      </c>
    </row>
    <row r="309" spans="1:10" s="26" customFormat="1" ht="29.25" customHeight="1" outlineLevel="1" x14ac:dyDescent="0.25">
      <c r="A309" s="133"/>
      <c r="B309" s="99"/>
      <c r="C309" s="102"/>
      <c r="D309" s="103"/>
      <c r="E309" s="106"/>
      <c r="F309" s="99"/>
      <c r="G309" s="24" t="s">
        <v>13</v>
      </c>
      <c r="H309" s="22">
        <v>0</v>
      </c>
      <c r="I309" s="22">
        <v>0</v>
      </c>
      <c r="J309" s="10"/>
    </row>
    <row r="310" spans="1:10" ht="22.5" customHeight="1" outlineLevel="1" x14ac:dyDescent="0.25">
      <c r="A310" s="132"/>
      <c r="B310" s="99"/>
      <c r="C310" s="104"/>
      <c r="D310" s="105"/>
      <c r="E310" s="107"/>
      <c r="F310" s="110"/>
      <c r="G310" s="24" t="s">
        <v>14</v>
      </c>
      <c r="H310" s="22">
        <f>82815.4-828.1</f>
        <v>81987.299999999988</v>
      </c>
      <c r="I310" s="22">
        <v>61494</v>
      </c>
    </row>
    <row r="311" spans="1:10" ht="32.25" customHeight="1" outlineLevel="1" x14ac:dyDescent="0.25">
      <c r="A311" s="132"/>
      <c r="B311" s="99"/>
      <c r="C311" s="104"/>
      <c r="D311" s="105"/>
      <c r="E311" s="107"/>
      <c r="F311" s="110"/>
      <c r="G311" s="24" t="s">
        <v>15</v>
      </c>
      <c r="H311" s="22">
        <f>172443.6+828.1</f>
        <v>173271.7</v>
      </c>
      <c r="I311" s="22">
        <f>132195.5+621.2</f>
        <v>132816.70000000001</v>
      </c>
    </row>
    <row r="312" spans="1:10" s="26" customFormat="1" ht="32.25" customHeight="1" outlineLevel="1" x14ac:dyDescent="0.25">
      <c r="A312" s="119"/>
      <c r="B312" s="110"/>
      <c r="C312" s="104"/>
      <c r="D312" s="105"/>
      <c r="E312" s="107"/>
      <c r="F312" s="110"/>
      <c r="G312" s="24" t="s">
        <v>192</v>
      </c>
      <c r="H312" s="22">
        <v>0</v>
      </c>
      <c r="I312" s="22">
        <v>0</v>
      </c>
      <c r="J312" s="10"/>
    </row>
    <row r="313" spans="1:10" ht="87.75" customHeight="1" outlineLevel="1" x14ac:dyDescent="0.25">
      <c r="A313" s="37"/>
      <c r="B313" s="64" t="s">
        <v>284</v>
      </c>
      <c r="C313" s="65" t="s">
        <v>82</v>
      </c>
      <c r="D313" s="71" t="s">
        <v>112</v>
      </c>
      <c r="E313" s="23">
        <v>45657</v>
      </c>
      <c r="F313" s="64"/>
      <c r="G313" s="62" t="s">
        <v>18</v>
      </c>
      <c r="H313" s="62" t="s">
        <v>18</v>
      </c>
      <c r="I313" s="62" t="s">
        <v>18</v>
      </c>
    </row>
    <row r="314" spans="1:10" ht="115.5" customHeight="1" outlineLevel="1" x14ac:dyDescent="0.25">
      <c r="A314" s="37"/>
      <c r="B314" s="64" t="s">
        <v>285</v>
      </c>
      <c r="C314" s="65" t="s">
        <v>28</v>
      </c>
      <c r="D314" s="71" t="s">
        <v>112</v>
      </c>
      <c r="E314" s="65" t="s">
        <v>141</v>
      </c>
      <c r="F314" s="95" t="s">
        <v>400</v>
      </c>
      <c r="G314" s="62" t="s">
        <v>18</v>
      </c>
      <c r="H314" s="62" t="s">
        <v>18</v>
      </c>
      <c r="I314" s="62" t="s">
        <v>18</v>
      </c>
    </row>
    <row r="315" spans="1:10" s="14" customFormat="1" ht="24.95" customHeight="1" outlineLevel="1" x14ac:dyDescent="0.25">
      <c r="A315" s="150" t="s">
        <v>173</v>
      </c>
      <c r="B315" s="99" t="s">
        <v>286</v>
      </c>
      <c r="C315" s="102" t="s">
        <v>82</v>
      </c>
      <c r="D315" s="108" t="s">
        <v>115</v>
      </c>
      <c r="E315" s="106">
        <v>45657</v>
      </c>
      <c r="F315" s="111"/>
      <c r="G315" s="67" t="s">
        <v>68</v>
      </c>
      <c r="H315" s="22">
        <f>H317+H318</f>
        <v>8247.2999999999993</v>
      </c>
      <c r="I315" s="22">
        <f>I317+I318</f>
        <v>6168.9</v>
      </c>
      <c r="J315" s="10"/>
    </row>
    <row r="316" spans="1:10" s="14" customFormat="1" ht="24.95" customHeight="1" outlineLevel="1" x14ac:dyDescent="0.25">
      <c r="A316" s="150"/>
      <c r="B316" s="99"/>
      <c r="C316" s="102"/>
      <c r="D316" s="108"/>
      <c r="E316" s="106"/>
      <c r="F316" s="111"/>
      <c r="G316" s="67" t="s">
        <v>13</v>
      </c>
      <c r="H316" s="22">
        <v>0</v>
      </c>
      <c r="I316" s="22">
        <v>0</v>
      </c>
      <c r="J316" s="10"/>
    </row>
    <row r="317" spans="1:10" s="14" customFormat="1" ht="24.95" customHeight="1" outlineLevel="1" x14ac:dyDescent="0.25">
      <c r="A317" s="98"/>
      <c r="B317" s="99"/>
      <c r="C317" s="102"/>
      <c r="D317" s="108"/>
      <c r="E317" s="101"/>
      <c r="F317" s="111"/>
      <c r="G317" s="24" t="s">
        <v>14</v>
      </c>
      <c r="H317" s="22">
        <v>4123.6000000000004</v>
      </c>
      <c r="I317" s="22">
        <v>3084.5</v>
      </c>
      <c r="J317" s="10"/>
    </row>
    <row r="318" spans="1:10" s="14" customFormat="1" ht="24.95" customHeight="1" outlineLevel="1" x14ac:dyDescent="0.25">
      <c r="A318" s="98"/>
      <c r="B318" s="99"/>
      <c r="C318" s="102"/>
      <c r="D318" s="108"/>
      <c r="E318" s="101"/>
      <c r="F318" s="111"/>
      <c r="G318" s="67" t="s">
        <v>15</v>
      </c>
      <c r="H318" s="22">
        <v>4123.7</v>
      </c>
      <c r="I318" s="22">
        <v>3084.4</v>
      </c>
      <c r="J318" s="10"/>
    </row>
    <row r="319" spans="1:10" s="14" customFormat="1" ht="24.95" customHeight="1" outlineLevel="1" x14ac:dyDescent="0.25">
      <c r="A319" s="124"/>
      <c r="B319" s="110"/>
      <c r="C319" s="104"/>
      <c r="D319" s="109"/>
      <c r="E319" s="107"/>
      <c r="F319" s="112"/>
      <c r="G319" s="67" t="s">
        <v>192</v>
      </c>
      <c r="H319" s="22">
        <v>0</v>
      </c>
      <c r="I319" s="22">
        <v>0</v>
      </c>
      <c r="J319" s="10"/>
    </row>
    <row r="320" spans="1:10" s="14" customFormat="1" ht="115.5" customHeight="1" outlineLevel="1" x14ac:dyDescent="0.25">
      <c r="A320" s="69"/>
      <c r="B320" s="68" t="s">
        <v>287</v>
      </c>
      <c r="C320" s="60" t="s">
        <v>82</v>
      </c>
      <c r="D320" s="67" t="s">
        <v>115</v>
      </c>
      <c r="E320" s="72">
        <v>45657</v>
      </c>
      <c r="F320" s="66"/>
      <c r="G320" s="62" t="s">
        <v>18</v>
      </c>
      <c r="H320" s="62" t="s">
        <v>18</v>
      </c>
      <c r="I320" s="62" t="s">
        <v>18</v>
      </c>
      <c r="J320" s="10"/>
    </row>
    <row r="321" spans="1:10" s="14" customFormat="1" ht="24.95" customHeight="1" outlineLevel="1" x14ac:dyDescent="0.25">
      <c r="A321" s="134" t="s">
        <v>174</v>
      </c>
      <c r="B321" s="99" t="s">
        <v>288</v>
      </c>
      <c r="C321" s="102" t="s">
        <v>82</v>
      </c>
      <c r="D321" s="103" t="s">
        <v>115</v>
      </c>
      <c r="E321" s="106">
        <v>45657</v>
      </c>
      <c r="F321" s="111"/>
      <c r="G321" s="32" t="s">
        <v>68</v>
      </c>
      <c r="H321" s="50">
        <f>H322+H323+H324+H325</f>
        <v>197628.5</v>
      </c>
      <c r="I321" s="50">
        <f>I322+I323+I324+I325</f>
        <v>147497.20000000001</v>
      </c>
      <c r="J321" s="10"/>
    </row>
    <row r="322" spans="1:10" s="14" customFormat="1" ht="24.95" customHeight="1" outlineLevel="1" x14ac:dyDescent="0.25">
      <c r="A322" s="134"/>
      <c r="B322" s="99"/>
      <c r="C322" s="102"/>
      <c r="D322" s="103"/>
      <c r="E322" s="106"/>
      <c r="F322" s="111"/>
      <c r="G322" s="24" t="s">
        <v>13</v>
      </c>
      <c r="H322" s="22">
        <v>197628.5</v>
      </c>
      <c r="I322" s="22">
        <v>147497.20000000001</v>
      </c>
      <c r="J322" s="10"/>
    </row>
    <row r="323" spans="1:10" s="14" customFormat="1" ht="24.95" customHeight="1" outlineLevel="1" x14ac:dyDescent="0.25">
      <c r="A323" s="119"/>
      <c r="B323" s="110"/>
      <c r="C323" s="104"/>
      <c r="D323" s="105"/>
      <c r="E323" s="107"/>
      <c r="F323" s="112"/>
      <c r="G323" s="24" t="s">
        <v>14</v>
      </c>
      <c r="H323" s="22">
        <v>0</v>
      </c>
      <c r="I323" s="22">
        <v>0</v>
      </c>
      <c r="J323" s="10"/>
    </row>
    <row r="324" spans="1:10" s="14" customFormat="1" ht="24.95" customHeight="1" outlineLevel="1" x14ac:dyDescent="0.25">
      <c r="A324" s="119"/>
      <c r="B324" s="110"/>
      <c r="C324" s="104"/>
      <c r="D324" s="105"/>
      <c r="E324" s="107"/>
      <c r="F324" s="112"/>
      <c r="G324" s="67" t="s">
        <v>15</v>
      </c>
      <c r="H324" s="22">
        <v>0</v>
      </c>
      <c r="I324" s="22">
        <v>0</v>
      </c>
      <c r="J324" s="10"/>
    </row>
    <row r="325" spans="1:10" s="14" customFormat="1" ht="24.95" customHeight="1" outlineLevel="1" x14ac:dyDescent="0.25">
      <c r="A325" s="119"/>
      <c r="B325" s="110"/>
      <c r="C325" s="104"/>
      <c r="D325" s="105"/>
      <c r="E325" s="107"/>
      <c r="F325" s="112"/>
      <c r="G325" s="67" t="s">
        <v>192</v>
      </c>
      <c r="H325" s="22">
        <v>0</v>
      </c>
      <c r="I325" s="22">
        <v>0</v>
      </c>
      <c r="J325" s="10"/>
    </row>
    <row r="326" spans="1:10" s="14" customFormat="1" ht="102.75" customHeight="1" outlineLevel="1" x14ac:dyDescent="0.25">
      <c r="A326" s="69"/>
      <c r="B326" s="68" t="s">
        <v>392</v>
      </c>
      <c r="C326" s="60" t="s">
        <v>82</v>
      </c>
      <c r="D326" s="67" t="s">
        <v>115</v>
      </c>
      <c r="E326" s="72">
        <v>45657</v>
      </c>
      <c r="F326" s="66"/>
      <c r="G326" s="62" t="s">
        <v>18</v>
      </c>
      <c r="H326" s="62" t="s">
        <v>18</v>
      </c>
      <c r="I326" s="62" t="s">
        <v>18</v>
      </c>
      <c r="J326" s="10"/>
    </row>
    <row r="327" spans="1:10" ht="24.95" customHeight="1" x14ac:dyDescent="0.25">
      <c r="A327" s="98" t="s">
        <v>49</v>
      </c>
      <c r="B327" s="99" t="s">
        <v>394</v>
      </c>
      <c r="C327" s="102" t="s">
        <v>18</v>
      </c>
      <c r="D327" s="108" t="s">
        <v>111</v>
      </c>
      <c r="E327" s="102" t="s">
        <v>18</v>
      </c>
      <c r="F327" s="102" t="s">
        <v>18</v>
      </c>
      <c r="G327" s="24" t="s">
        <v>68</v>
      </c>
      <c r="H327" s="28">
        <v>0</v>
      </c>
      <c r="I327" s="28">
        <v>0</v>
      </c>
    </row>
    <row r="328" spans="1:10" s="26" customFormat="1" ht="24.95" customHeight="1" x14ac:dyDescent="0.25">
      <c r="A328" s="98"/>
      <c r="B328" s="99"/>
      <c r="C328" s="102"/>
      <c r="D328" s="108"/>
      <c r="E328" s="102"/>
      <c r="F328" s="102"/>
      <c r="G328" s="24" t="s">
        <v>13</v>
      </c>
      <c r="H328" s="28">
        <v>0</v>
      </c>
      <c r="I328" s="28">
        <v>0</v>
      </c>
      <c r="J328" s="10"/>
    </row>
    <row r="329" spans="1:10" ht="24.95" customHeight="1" x14ac:dyDescent="0.25">
      <c r="A329" s="124"/>
      <c r="B329" s="99"/>
      <c r="C329" s="104"/>
      <c r="D329" s="109"/>
      <c r="E329" s="104"/>
      <c r="F329" s="104"/>
      <c r="G329" s="24" t="s">
        <v>14</v>
      </c>
      <c r="H329" s="28">
        <v>0</v>
      </c>
      <c r="I329" s="28">
        <v>0</v>
      </c>
    </row>
    <row r="330" spans="1:10" s="26" customFormat="1" ht="24.95" customHeight="1" x14ac:dyDescent="0.25">
      <c r="A330" s="124"/>
      <c r="B330" s="99"/>
      <c r="C330" s="104"/>
      <c r="D330" s="109"/>
      <c r="E330" s="104"/>
      <c r="F330" s="104"/>
      <c r="G330" s="24" t="s">
        <v>15</v>
      </c>
      <c r="H330" s="28">
        <v>0</v>
      </c>
      <c r="I330" s="28">
        <v>0</v>
      </c>
      <c r="J330" s="10"/>
    </row>
    <row r="331" spans="1:10" ht="24.95" customHeight="1" x14ac:dyDescent="0.25">
      <c r="A331" s="124"/>
      <c r="B331" s="99"/>
      <c r="C331" s="104"/>
      <c r="D331" s="109"/>
      <c r="E331" s="104"/>
      <c r="F331" s="104"/>
      <c r="G331" s="24" t="s">
        <v>192</v>
      </c>
      <c r="H331" s="28">
        <v>0</v>
      </c>
      <c r="I331" s="28">
        <v>0</v>
      </c>
    </row>
    <row r="332" spans="1:10" ht="24.95" customHeight="1" outlineLevel="1" x14ac:dyDescent="0.25">
      <c r="A332" s="100" t="s">
        <v>50</v>
      </c>
      <c r="B332" s="99" t="s">
        <v>289</v>
      </c>
      <c r="C332" s="102" t="s">
        <v>82</v>
      </c>
      <c r="D332" s="103" t="s">
        <v>113</v>
      </c>
      <c r="E332" s="106">
        <v>45657</v>
      </c>
      <c r="F332" s="101"/>
      <c r="G332" s="24" t="s">
        <v>68</v>
      </c>
      <c r="H332" s="28">
        <v>0</v>
      </c>
      <c r="I332" s="28">
        <v>0</v>
      </c>
    </row>
    <row r="333" spans="1:10" ht="24.95" customHeight="1" outlineLevel="1" x14ac:dyDescent="0.25">
      <c r="A333" s="100"/>
      <c r="B333" s="99"/>
      <c r="C333" s="102"/>
      <c r="D333" s="103"/>
      <c r="E333" s="101"/>
      <c r="F333" s="101"/>
      <c r="G333" s="24" t="s">
        <v>13</v>
      </c>
      <c r="H333" s="28">
        <v>0</v>
      </c>
      <c r="I333" s="28">
        <v>0</v>
      </c>
    </row>
    <row r="334" spans="1:10" ht="24.95" customHeight="1" outlineLevel="1" x14ac:dyDescent="0.25">
      <c r="A334" s="100"/>
      <c r="B334" s="99"/>
      <c r="C334" s="102"/>
      <c r="D334" s="103"/>
      <c r="E334" s="101"/>
      <c r="F334" s="101"/>
      <c r="G334" s="24" t="s">
        <v>14</v>
      </c>
      <c r="H334" s="28">
        <v>0</v>
      </c>
      <c r="I334" s="28">
        <v>0</v>
      </c>
    </row>
    <row r="335" spans="1:10" ht="24.95" customHeight="1" outlineLevel="1" x14ac:dyDescent="0.25">
      <c r="A335" s="100"/>
      <c r="B335" s="99"/>
      <c r="C335" s="102"/>
      <c r="D335" s="103"/>
      <c r="E335" s="101"/>
      <c r="F335" s="101"/>
      <c r="G335" s="24" t="s">
        <v>15</v>
      </c>
      <c r="H335" s="28">
        <v>0</v>
      </c>
      <c r="I335" s="28">
        <v>0</v>
      </c>
    </row>
    <row r="336" spans="1:10" ht="24.95" customHeight="1" outlineLevel="1" x14ac:dyDescent="0.25">
      <c r="A336" s="100"/>
      <c r="B336" s="99"/>
      <c r="C336" s="102"/>
      <c r="D336" s="103"/>
      <c r="E336" s="101"/>
      <c r="F336" s="101"/>
      <c r="G336" s="24" t="s">
        <v>192</v>
      </c>
      <c r="H336" s="28">
        <v>0</v>
      </c>
      <c r="I336" s="28">
        <v>0</v>
      </c>
    </row>
    <row r="337" spans="1:12" ht="15" customHeight="1" outlineLevel="1" x14ac:dyDescent="0.25">
      <c r="A337" s="100"/>
      <c r="B337" s="99" t="s">
        <v>290</v>
      </c>
      <c r="C337" s="102" t="s">
        <v>82</v>
      </c>
      <c r="D337" s="103" t="s">
        <v>113</v>
      </c>
      <c r="E337" s="101" t="s">
        <v>152</v>
      </c>
      <c r="F337" s="102"/>
      <c r="G337" s="101" t="s">
        <v>18</v>
      </c>
      <c r="H337" s="101" t="s">
        <v>18</v>
      </c>
      <c r="I337" s="101" t="s">
        <v>18</v>
      </c>
    </row>
    <row r="338" spans="1:12" ht="87.75" customHeight="1" outlineLevel="1" x14ac:dyDescent="0.25">
      <c r="A338" s="100"/>
      <c r="B338" s="99"/>
      <c r="C338" s="102"/>
      <c r="D338" s="103"/>
      <c r="E338" s="101"/>
      <c r="F338" s="102"/>
      <c r="G338" s="101"/>
      <c r="H338" s="101"/>
      <c r="I338" s="101"/>
    </row>
    <row r="339" spans="1:12" ht="24.95" customHeight="1" x14ac:dyDescent="0.25">
      <c r="A339" s="98" t="s">
        <v>51</v>
      </c>
      <c r="B339" s="99" t="s">
        <v>291</v>
      </c>
      <c r="C339" s="102" t="s">
        <v>18</v>
      </c>
      <c r="D339" s="108" t="s">
        <v>114</v>
      </c>
      <c r="E339" s="102" t="s">
        <v>18</v>
      </c>
      <c r="F339" s="102" t="s">
        <v>18</v>
      </c>
      <c r="G339" s="27" t="s">
        <v>68</v>
      </c>
      <c r="H339" s="51">
        <f>H340+H341+H342</f>
        <v>238448.09999999998</v>
      </c>
      <c r="I339" s="51">
        <f>I340+I341+I342</f>
        <v>156085.4</v>
      </c>
      <c r="K339" s="12"/>
    </row>
    <row r="340" spans="1:12" ht="24.95" customHeight="1" x14ac:dyDescent="0.25">
      <c r="A340" s="98"/>
      <c r="B340" s="99"/>
      <c r="C340" s="102"/>
      <c r="D340" s="108"/>
      <c r="E340" s="102"/>
      <c r="F340" s="102"/>
      <c r="G340" s="27" t="s">
        <v>13</v>
      </c>
      <c r="H340" s="28">
        <f>H345+H352</f>
        <v>164166.29999999999</v>
      </c>
      <c r="I340" s="28">
        <f>I345+I352</f>
        <v>106804.1</v>
      </c>
      <c r="K340" s="12"/>
    </row>
    <row r="341" spans="1:12" ht="24.95" customHeight="1" x14ac:dyDescent="0.25">
      <c r="A341" s="98"/>
      <c r="B341" s="99"/>
      <c r="C341" s="102"/>
      <c r="D341" s="108"/>
      <c r="E341" s="102"/>
      <c r="F341" s="102"/>
      <c r="G341" s="27" t="s">
        <v>14</v>
      </c>
      <c r="H341" s="28">
        <f t="shared" ref="H341:I341" si="0">H346</f>
        <v>63842.5</v>
      </c>
      <c r="I341" s="28">
        <f t="shared" si="0"/>
        <v>41534.9</v>
      </c>
      <c r="K341" s="12"/>
    </row>
    <row r="342" spans="1:12" ht="24.95" customHeight="1" x14ac:dyDescent="0.25">
      <c r="A342" s="98"/>
      <c r="B342" s="99"/>
      <c r="C342" s="102"/>
      <c r="D342" s="108"/>
      <c r="E342" s="102"/>
      <c r="F342" s="102"/>
      <c r="G342" s="27" t="s">
        <v>15</v>
      </c>
      <c r="H342" s="22">
        <f>H347+H354</f>
        <v>10439.299999999999</v>
      </c>
      <c r="I342" s="22">
        <f>I347+I354</f>
        <v>7746.4000000000005</v>
      </c>
      <c r="K342" s="12"/>
    </row>
    <row r="343" spans="1:12" s="26" customFormat="1" ht="24.95" customHeight="1" x14ac:dyDescent="0.25">
      <c r="A343" s="124"/>
      <c r="B343" s="110"/>
      <c r="C343" s="104"/>
      <c r="D343" s="109"/>
      <c r="E343" s="104"/>
      <c r="F343" s="104"/>
      <c r="G343" s="27" t="s">
        <v>192</v>
      </c>
      <c r="H343" s="22">
        <v>0</v>
      </c>
      <c r="I343" s="22">
        <v>0</v>
      </c>
      <c r="J343" s="10"/>
      <c r="K343" s="12"/>
    </row>
    <row r="344" spans="1:12" ht="24.95" customHeight="1" outlineLevel="1" x14ac:dyDescent="0.25">
      <c r="A344" s="98" t="s">
        <v>52</v>
      </c>
      <c r="B344" s="108" t="s">
        <v>292</v>
      </c>
      <c r="C344" s="102" t="s">
        <v>82</v>
      </c>
      <c r="D344" s="108" t="s">
        <v>153</v>
      </c>
      <c r="E344" s="106">
        <v>45657</v>
      </c>
      <c r="F344" s="115"/>
      <c r="G344" s="67" t="s">
        <v>68</v>
      </c>
      <c r="H344" s="22">
        <f>H345+H346+H347</f>
        <v>230311.9</v>
      </c>
      <c r="I344" s="22">
        <f>I345+I346+I347</f>
        <v>149837.29999999999</v>
      </c>
      <c r="K344" s="10"/>
      <c r="L344" s="10"/>
    </row>
    <row r="345" spans="1:12" ht="24.95" customHeight="1" outlineLevel="1" x14ac:dyDescent="0.25">
      <c r="A345" s="98"/>
      <c r="B345" s="108"/>
      <c r="C345" s="102"/>
      <c r="D345" s="108"/>
      <c r="E345" s="106"/>
      <c r="F345" s="115"/>
      <c r="G345" s="67" t="s">
        <v>13</v>
      </c>
      <c r="H345" s="28">
        <v>164166.29999999999</v>
      </c>
      <c r="I345" s="22">
        <v>106804.1</v>
      </c>
    </row>
    <row r="346" spans="1:12" ht="24.95" customHeight="1" outlineLevel="1" x14ac:dyDescent="0.25">
      <c r="A346" s="98"/>
      <c r="B346" s="108"/>
      <c r="C346" s="102"/>
      <c r="D346" s="108"/>
      <c r="E346" s="106"/>
      <c r="F346" s="115"/>
      <c r="G346" s="67" t="s">
        <v>14</v>
      </c>
      <c r="H346" s="22">
        <v>63842.5</v>
      </c>
      <c r="I346" s="22">
        <v>41534.9</v>
      </c>
    </row>
    <row r="347" spans="1:12" ht="24.95" customHeight="1" outlineLevel="1" x14ac:dyDescent="0.25">
      <c r="A347" s="98"/>
      <c r="B347" s="108"/>
      <c r="C347" s="102"/>
      <c r="D347" s="108"/>
      <c r="E347" s="106"/>
      <c r="F347" s="115"/>
      <c r="G347" s="67" t="s">
        <v>15</v>
      </c>
      <c r="H347" s="22">
        <v>2303.1</v>
      </c>
      <c r="I347" s="22">
        <v>1498.3</v>
      </c>
    </row>
    <row r="348" spans="1:12" s="26" customFormat="1" ht="24.95" customHeight="1" outlineLevel="1" x14ac:dyDescent="0.25">
      <c r="A348" s="98"/>
      <c r="B348" s="108"/>
      <c r="C348" s="102"/>
      <c r="D348" s="108"/>
      <c r="E348" s="106"/>
      <c r="F348" s="115"/>
      <c r="G348" s="67" t="s">
        <v>192</v>
      </c>
      <c r="H348" s="22">
        <v>0</v>
      </c>
      <c r="I348" s="22">
        <v>0</v>
      </c>
      <c r="J348" s="10"/>
    </row>
    <row r="349" spans="1:12" ht="15" customHeight="1" outlineLevel="1" x14ac:dyDescent="0.25">
      <c r="A349" s="100"/>
      <c r="B349" s="99" t="s">
        <v>293</v>
      </c>
      <c r="C349" s="102" t="s">
        <v>82</v>
      </c>
      <c r="D349" s="103" t="s">
        <v>21</v>
      </c>
      <c r="E349" s="101" t="s">
        <v>152</v>
      </c>
      <c r="F349" s="111"/>
      <c r="G349" s="101" t="s">
        <v>18</v>
      </c>
      <c r="H349" s="101" t="s">
        <v>18</v>
      </c>
      <c r="I349" s="101" t="s">
        <v>18</v>
      </c>
    </row>
    <row r="350" spans="1:12" ht="110.25" customHeight="1" outlineLevel="1" x14ac:dyDescent="0.25">
      <c r="A350" s="100"/>
      <c r="B350" s="99"/>
      <c r="C350" s="102"/>
      <c r="D350" s="103"/>
      <c r="E350" s="101"/>
      <c r="F350" s="111"/>
      <c r="G350" s="101"/>
      <c r="H350" s="101"/>
      <c r="I350" s="101"/>
    </row>
    <row r="351" spans="1:12" ht="21.75" customHeight="1" outlineLevel="1" x14ac:dyDescent="0.25">
      <c r="A351" s="98" t="s">
        <v>81</v>
      </c>
      <c r="B351" s="108" t="s">
        <v>294</v>
      </c>
      <c r="C351" s="102" t="s">
        <v>82</v>
      </c>
      <c r="D351" s="108" t="s">
        <v>21</v>
      </c>
      <c r="E351" s="106">
        <v>45657</v>
      </c>
      <c r="F351" s="98"/>
      <c r="G351" s="67" t="s">
        <v>68</v>
      </c>
      <c r="H351" s="22">
        <f>H352+H353+H354+H355</f>
        <v>8136.2</v>
      </c>
      <c r="I351" s="22">
        <f>I352+I353+I354+I355</f>
        <v>6248.1</v>
      </c>
    </row>
    <row r="352" spans="1:12" s="26" customFormat="1" ht="24.95" customHeight="1" outlineLevel="1" x14ac:dyDescent="0.25">
      <c r="A352" s="98"/>
      <c r="B352" s="108"/>
      <c r="C352" s="102"/>
      <c r="D352" s="108"/>
      <c r="E352" s="106"/>
      <c r="F352" s="98"/>
      <c r="G352" s="67" t="s">
        <v>13</v>
      </c>
      <c r="H352" s="28">
        <v>0</v>
      </c>
      <c r="I352" s="22">
        <v>0</v>
      </c>
      <c r="J352" s="10"/>
    </row>
    <row r="353" spans="1:11" s="26" customFormat="1" ht="24.95" customHeight="1" outlineLevel="1" x14ac:dyDescent="0.25">
      <c r="A353" s="98"/>
      <c r="B353" s="108"/>
      <c r="C353" s="102"/>
      <c r="D353" s="108"/>
      <c r="E353" s="106"/>
      <c r="F353" s="98"/>
      <c r="G353" s="67" t="s">
        <v>14</v>
      </c>
      <c r="H353" s="22">
        <v>0</v>
      </c>
      <c r="I353" s="22">
        <v>0</v>
      </c>
      <c r="J353" s="10"/>
    </row>
    <row r="354" spans="1:11" s="26" customFormat="1" ht="24.95" customHeight="1" outlineLevel="1" x14ac:dyDescent="0.25">
      <c r="A354" s="98"/>
      <c r="B354" s="108"/>
      <c r="C354" s="102"/>
      <c r="D354" s="108"/>
      <c r="E354" s="106"/>
      <c r="F354" s="98"/>
      <c r="G354" s="67" t="s">
        <v>15</v>
      </c>
      <c r="H354" s="22">
        <v>8136.2</v>
      </c>
      <c r="I354" s="22">
        <v>6248.1</v>
      </c>
      <c r="J354" s="10"/>
    </row>
    <row r="355" spans="1:11" s="26" customFormat="1" ht="24.95" customHeight="1" outlineLevel="1" x14ac:dyDescent="0.25">
      <c r="A355" s="98"/>
      <c r="B355" s="108"/>
      <c r="C355" s="102"/>
      <c r="D355" s="108"/>
      <c r="E355" s="106"/>
      <c r="F355" s="98"/>
      <c r="G355" s="67" t="s">
        <v>192</v>
      </c>
      <c r="H355" s="22">
        <v>0</v>
      </c>
      <c r="I355" s="22">
        <v>0</v>
      </c>
      <c r="J355" s="10"/>
    </row>
    <row r="356" spans="1:11" ht="15" customHeight="1" outlineLevel="1" x14ac:dyDescent="0.25">
      <c r="A356" s="100"/>
      <c r="B356" s="99" t="s">
        <v>295</v>
      </c>
      <c r="C356" s="102" t="s">
        <v>82</v>
      </c>
      <c r="D356" s="103" t="s">
        <v>21</v>
      </c>
      <c r="E356" s="101" t="s">
        <v>152</v>
      </c>
      <c r="F356" s="111"/>
      <c r="G356" s="101" t="s">
        <v>18</v>
      </c>
      <c r="H356" s="101" t="s">
        <v>18</v>
      </c>
      <c r="I356" s="101" t="s">
        <v>18</v>
      </c>
    </row>
    <row r="357" spans="1:11" ht="101.25" customHeight="1" outlineLevel="1" x14ac:dyDescent="0.25">
      <c r="A357" s="100"/>
      <c r="B357" s="99"/>
      <c r="C357" s="102"/>
      <c r="D357" s="103"/>
      <c r="E357" s="101"/>
      <c r="F357" s="111"/>
      <c r="G357" s="101"/>
      <c r="H357" s="101"/>
      <c r="I357" s="101"/>
    </row>
    <row r="358" spans="1:11" ht="24.95" customHeight="1" x14ac:dyDescent="0.25">
      <c r="A358" s="98" t="s">
        <v>53</v>
      </c>
      <c r="B358" s="99" t="s">
        <v>296</v>
      </c>
      <c r="C358" s="102" t="s">
        <v>18</v>
      </c>
      <c r="D358" s="108" t="s">
        <v>111</v>
      </c>
      <c r="E358" s="102" t="s">
        <v>18</v>
      </c>
      <c r="F358" s="102" t="s">
        <v>18</v>
      </c>
      <c r="G358" s="27" t="s">
        <v>68</v>
      </c>
      <c r="H358" s="51">
        <f>H359+H360+H361</f>
        <v>734596.8</v>
      </c>
      <c r="I358" s="51">
        <f>I359+I360+I361</f>
        <v>693330.4</v>
      </c>
      <c r="K358" s="10"/>
    </row>
    <row r="359" spans="1:11" ht="24.95" customHeight="1" x14ac:dyDescent="0.25">
      <c r="A359" s="98"/>
      <c r="B359" s="99"/>
      <c r="C359" s="102"/>
      <c r="D359" s="108"/>
      <c r="E359" s="102"/>
      <c r="F359" s="102"/>
      <c r="G359" s="27" t="s">
        <v>13</v>
      </c>
      <c r="H359" s="51">
        <f t="shared" ref="H359:I361" si="1">H364+H373+H380+H387</f>
        <v>362032.1</v>
      </c>
      <c r="I359" s="51">
        <f t="shared" si="1"/>
        <v>357152</v>
      </c>
      <c r="K359" s="10"/>
    </row>
    <row r="360" spans="1:11" ht="24.95" customHeight="1" x14ac:dyDescent="0.25">
      <c r="A360" s="98"/>
      <c r="B360" s="99"/>
      <c r="C360" s="102"/>
      <c r="D360" s="108"/>
      <c r="E360" s="102"/>
      <c r="F360" s="102"/>
      <c r="G360" s="27" t="s">
        <v>14</v>
      </c>
      <c r="H360" s="51">
        <f t="shared" si="1"/>
        <v>303336.40000000002</v>
      </c>
      <c r="I360" s="51">
        <f t="shared" si="1"/>
        <v>285629.09999999998</v>
      </c>
      <c r="K360" s="10"/>
    </row>
    <row r="361" spans="1:11" ht="24.95" customHeight="1" x14ac:dyDescent="0.25">
      <c r="A361" s="98"/>
      <c r="B361" s="99"/>
      <c r="C361" s="102"/>
      <c r="D361" s="108"/>
      <c r="E361" s="102"/>
      <c r="F361" s="102"/>
      <c r="G361" s="27" t="s">
        <v>15</v>
      </c>
      <c r="H361" s="51">
        <f t="shared" si="1"/>
        <v>69228.300000000017</v>
      </c>
      <c r="I361" s="51">
        <f t="shared" si="1"/>
        <v>50549.3</v>
      </c>
      <c r="K361" s="10"/>
    </row>
    <row r="362" spans="1:11" s="26" customFormat="1" ht="24.95" customHeight="1" x14ac:dyDescent="0.25">
      <c r="A362" s="124"/>
      <c r="B362" s="110"/>
      <c r="C362" s="104"/>
      <c r="D362" s="109"/>
      <c r="E362" s="104"/>
      <c r="F362" s="104"/>
      <c r="G362" s="27" t="s">
        <v>192</v>
      </c>
      <c r="H362" s="28">
        <v>0</v>
      </c>
      <c r="I362" s="22">
        <v>0</v>
      </c>
      <c r="J362" s="10"/>
      <c r="K362" s="12"/>
    </row>
    <row r="363" spans="1:11" ht="24.95" customHeight="1" outlineLevel="1" x14ac:dyDescent="0.25">
      <c r="A363" s="98" t="s">
        <v>54</v>
      </c>
      <c r="B363" s="99" t="s">
        <v>297</v>
      </c>
      <c r="C363" s="102" t="s">
        <v>82</v>
      </c>
      <c r="D363" s="108" t="s">
        <v>21</v>
      </c>
      <c r="E363" s="113">
        <v>45657</v>
      </c>
      <c r="F363" s="99"/>
      <c r="G363" s="27" t="s">
        <v>68</v>
      </c>
      <c r="H363" s="52">
        <f>H364+H365+H366</f>
        <v>684147.7</v>
      </c>
      <c r="I363" s="52">
        <f>I364+I365+I366</f>
        <v>642881.29999999993</v>
      </c>
    </row>
    <row r="364" spans="1:11" ht="24.95" customHeight="1" outlineLevel="1" x14ac:dyDescent="0.25">
      <c r="A364" s="98"/>
      <c r="B364" s="99"/>
      <c r="C364" s="102"/>
      <c r="D364" s="108"/>
      <c r="E364" s="102"/>
      <c r="F364" s="99"/>
      <c r="G364" s="27" t="s">
        <v>13</v>
      </c>
      <c r="H364" s="22">
        <v>362032.1</v>
      </c>
      <c r="I364" s="22">
        <v>357152</v>
      </c>
    </row>
    <row r="365" spans="1:11" ht="24.95" customHeight="1" outlineLevel="1" x14ac:dyDescent="0.25">
      <c r="A365" s="98"/>
      <c r="B365" s="99"/>
      <c r="C365" s="102"/>
      <c r="D365" s="108"/>
      <c r="E365" s="102"/>
      <c r="F365" s="99"/>
      <c r="G365" s="27" t="s">
        <v>14</v>
      </c>
      <c r="H365" s="22">
        <v>256205.5</v>
      </c>
      <c r="I365" s="22">
        <v>238498.2</v>
      </c>
    </row>
    <row r="366" spans="1:11" ht="24.95" customHeight="1" outlineLevel="1" x14ac:dyDescent="0.25">
      <c r="A366" s="98"/>
      <c r="B366" s="99"/>
      <c r="C366" s="102"/>
      <c r="D366" s="108"/>
      <c r="E366" s="102"/>
      <c r="F366" s="99"/>
      <c r="G366" s="67" t="s">
        <v>15</v>
      </c>
      <c r="H366" s="22">
        <v>65910.100000000006</v>
      </c>
      <c r="I366" s="22">
        <v>47231.1</v>
      </c>
    </row>
    <row r="367" spans="1:11" s="26" customFormat="1" ht="24.95" customHeight="1" outlineLevel="1" x14ac:dyDescent="0.25">
      <c r="A367" s="124"/>
      <c r="B367" s="110"/>
      <c r="C367" s="104"/>
      <c r="D367" s="109"/>
      <c r="E367" s="104"/>
      <c r="F367" s="110"/>
      <c r="G367" s="67" t="s">
        <v>192</v>
      </c>
      <c r="H367" s="22">
        <v>0</v>
      </c>
      <c r="I367" s="22">
        <v>0</v>
      </c>
      <c r="J367" s="10"/>
    </row>
    <row r="368" spans="1:11" ht="15" customHeight="1" outlineLevel="1" x14ac:dyDescent="0.25">
      <c r="A368" s="100"/>
      <c r="B368" s="99" t="s">
        <v>298</v>
      </c>
      <c r="C368" s="102" t="s">
        <v>28</v>
      </c>
      <c r="D368" s="103" t="s">
        <v>154</v>
      </c>
      <c r="E368" s="101" t="s">
        <v>150</v>
      </c>
      <c r="F368" s="99" t="s">
        <v>382</v>
      </c>
      <c r="G368" s="101" t="s">
        <v>18</v>
      </c>
      <c r="H368" s="101" t="s">
        <v>18</v>
      </c>
      <c r="I368" s="101" t="s">
        <v>18</v>
      </c>
    </row>
    <row r="369" spans="1:11" ht="138" customHeight="1" outlineLevel="1" x14ac:dyDescent="0.25">
      <c r="A369" s="100"/>
      <c r="B369" s="99"/>
      <c r="C369" s="102"/>
      <c r="D369" s="103"/>
      <c r="E369" s="101"/>
      <c r="F369" s="99"/>
      <c r="G369" s="101"/>
      <c r="H369" s="101"/>
      <c r="I369" s="101"/>
    </row>
    <row r="370" spans="1:11" ht="15" customHeight="1" outlineLevel="1" x14ac:dyDescent="0.25">
      <c r="A370" s="100"/>
      <c r="B370" s="99" t="s">
        <v>299</v>
      </c>
      <c r="C370" s="102" t="s">
        <v>28</v>
      </c>
      <c r="D370" s="103" t="s">
        <v>138</v>
      </c>
      <c r="E370" s="101" t="s">
        <v>150</v>
      </c>
      <c r="F370" s="99" t="s">
        <v>382</v>
      </c>
      <c r="G370" s="101" t="s">
        <v>18</v>
      </c>
      <c r="H370" s="101" t="s">
        <v>18</v>
      </c>
      <c r="I370" s="101" t="s">
        <v>18</v>
      </c>
    </row>
    <row r="371" spans="1:11" ht="129" customHeight="1" outlineLevel="1" x14ac:dyDescent="0.25">
      <c r="A371" s="100"/>
      <c r="B371" s="99"/>
      <c r="C371" s="102"/>
      <c r="D371" s="103"/>
      <c r="E371" s="101"/>
      <c r="F371" s="99"/>
      <c r="G371" s="101"/>
      <c r="H371" s="101"/>
      <c r="I371" s="101"/>
    </row>
    <row r="372" spans="1:11" ht="23.1" customHeight="1" outlineLevel="1" x14ac:dyDescent="0.25">
      <c r="A372" s="98" t="s">
        <v>175</v>
      </c>
      <c r="B372" s="99" t="s">
        <v>300</v>
      </c>
      <c r="C372" s="102" t="s">
        <v>82</v>
      </c>
      <c r="D372" s="108" t="s">
        <v>113</v>
      </c>
      <c r="E372" s="106">
        <v>45657</v>
      </c>
      <c r="F372" s="99"/>
      <c r="G372" s="24" t="s">
        <v>68</v>
      </c>
      <c r="H372" s="52">
        <f>H374+H375</f>
        <v>4486.5</v>
      </c>
      <c r="I372" s="52">
        <f>I374+I375</f>
        <v>4486.5</v>
      </c>
      <c r="K372" s="26"/>
    </row>
    <row r="373" spans="1:11" ht="23.1" customHeight="1" outlineLevel="1" x14ac:dyDescent="0.25">
      <c r="A373" s="98"/>
      <c r="B373" s="99"/>
      <c r="C373" s="102"/>
      <c r="D373" s="108"/>
      <c r="E373" s="101"/>
      <c r="F373" s="99"/>
      <c r="G373" s="24" t="s">
        <v>13</v>
      </c>
      <c r="H373" s="22">
        <v>0</v>
      </c>
      <c r="I373" s="22">
        <v>0</v>
      </c>
      <c r="K373" s="26"/>
    </row>
    <row r="374" spans="1:11" ht="23.1" customHeight="1" outlineLevel="1" x14ac:dyDescent="0.25">
      <c r="A374" s="98"/>
      <c r="B374" s="99"/>
      <c r="C374" s="102"/>
      <c r="D374" s="108"/>
      <c r="E374" s="101"/>
      <c r="F374" s="99"/>
      <c r="G374" s="24" t="s">
        <v>14</v>
      </c>
      <c r="H374" s="22">
        <v>4037.9</v>
      </c>
      <c r="I374" s="22">
        <v>4037.9</v>
      </c>
      <c r="K374" s="26"/>
    </row>
    <row r="375" spans="1:11" ht="23.1" customHeight="1" outlineLevel="1" x14ac:dyDescent="0.25">
      <c r="A375" s="98"/>
      <c r="B375" s="99"/>
      <c r="C375" s="102"/>
      <c r="D375" s="108"/>
      <c r="E375" s="101"/>
      <c r="F375" s="99"/>
      <c r="G375" s="67" t="s">
        <v>15</v>
      </c>
      <c r="H375" s="22">
        <v>448.6</v>
      </c>
      <c r="I375" s="22">
        <v>448.6</v>
      </c>
      <c r="K375" s="26"/>
    </row>
    <row r="376" spans="1:11" s="26" customFormat="1" ht="23.1" customHeight="1" outlineLevel="1" x14ac:dyDescent="0.25">
      <c r="A376" s="124"/>
      <c r="B376" s="110"/>
      <c r="C376" s="104"/>
      <c r="D376" s="109"/>
      <c r="E376" s="107"/>
      <c r="F376" s="110"/>
      <c r="G376" s="67" t="s">
        <v>192</v>
      </c>
      <c r="H376" s="22">
        <v>0</v>
      </c>
      <c r="I376" s="22">
        <v>0</v>
      </c>
      <c r="J376" s="10"/>
    </row>
    <row r="377" spans="1:11" ht="15" customHeight="1" outlineLevel="1" x14ac:dyDescent="0.25">
      <c r="A377" s="100"/>
      <c r="B377" s="99" t="s">
        <v>301</v>
      </c>
      <c r="C377" s="102" t="s">
        <v>82</v>
      </c>
      <c r="D377" s="103" t="s">
        <v>136</v>
      </c>
      <c r="E377" s="101" t="s">
        <v>152</v>
      </c>
      <c r="F377" s="114"/>
      <c r="G377" s="101" t="s">
        <v>18</v>
      </c>
      <c r="H377" s="101" t="s">
        <v>18</v>
      </c>
      <c r="I377" s="101" t="s">
        <v>18</v>
      </c>
    </row>
    <row r="378" spans="1:11" ht="76.5" customHeight="1" outlineLevel="1" x14ac:dyDescent="0.25">
      <c r="A378" s="100"/>
      <c r="B378" s="99"/>
      <c r="C378" s="102"/>
      <c r="D378" s="103"/>
      <c r="E378" s="101"/>
      <c r="F378" s="99"/>
      <c r="G378" s="101"/>
      <c r="H378" s="101"/>
      <c r="I378" s="101"/>
    </row>
    <row r="379" spans="1:11" ht="23.1" customHeight="1" outlineLevel="1" x14ac:dyDescent="0.25">
      <c r="A379" s="98" t="s">
        <v>176</v>
      </c>
      <c r="B379" s="99" t="s">
        <v>302</v>
      </c>
      <c r="C379" s="102" t="s">
        <v>82</v>
      </c>
      <c r="D379" s="108" t="s">
        <v>113</v>
      </c>
      <c r="E379" s="106">
        <v>45657</v>
      </c>
      <c r="F379" s="115"/>
      <c r="G379" s="67" t="s">
        <v>68</v>
      </c>
      <c r="H379" s="52">
        <f>H381+H382</f>
        <v>4023.8</v>
      </c>
      <c r="I379" s="52">
        <f>I381+I382</f>
        <v>4023.8</v>
      </c>
    </row>
    <row r="380" spans="1:11" s="26" customFormat="1" ht="23.1" customHeight="1" outlineLevel="1" x14ac:dyDescent="0.25">
      <c r="A380" s="98"/>
      <c r="B380" s="99"/>
      <c r="C380" s="102"/>
      <c r="D380" s="108"/>
      <c r="E380" s="106"/>
      <c r="F380" s="115"/>
      <c r="G380" s="67" t="s">
        <v>13</v>
      </c>
      <c r="H380" s="22">
        <v>0</v>
      </c>
      <c r="I380" s="22">
        <v>0</v>
      </c>
      <c r="J380" s="10"/>
    </row>
    <row r="381" spans="1:11" ht="23.1" customHeight="1" outlineLevel="1" x14ac:dyDescent="0.25">
      <c r="A381" s="98"/>
      <c r="B381" s="99"/>
      <c r="C381" s="102"/>
      <c r="D381" s="108"/>
      <c r="E381" s="101"/>
      <c r="F381" s="115"/>
      <c r="G381" s="67" t="s">
        <v>14</v>
      </c>
      <c r="H381" s="22">
        <v>1993</v>
      </c>
      <c r="I381" s="22">
        <v>1993</v>
      </c>
    </row>
    <row r="382" spans="1:11" ht="23.1" customHeight="1" outlineLevel="1" x14ac:dyDescent="0.25">
      <c r="A382" s="98"/>
      <c r="B382" s="99"/>
      <c r="C382" s="102"/>
      <c r="D382" s="108"/>
      <c r="E382" s="101"/>
      <c r="F382" s="115"/>
      <c r="G382" s="67" t="s">
        <v>15</v>
      </c>
      <c r="H382" s="22">
        <v>2030.8</v>
      </c>
      <c r="I382" s="22">
        <v>2030.8</v>
      </c>
    </row>
    <row r="383" spans="1:11" s="26" customFormat="1" ht="23.1" customHeight="1" outlineLevel="1" x14ac:dyDescent="0.25">
      <c r="A383" s="124"/>
      <c r="B383" s="110"/>
      <c r="C383" s="104"/>
      <c r="D383" s="109"/>
      <c r="E383" s="107"/>
      <c r="F383" s="140"/>
      <c r="G383" s="67" t="s">
        <v>192</v>
      </c>
      <c r="H383" s="22">
        <v>0</v>
      </c>
      <c r="I383" s="22">
        <v>0</v>
      </c>
      <c r="J383" s="10"/>
    </row>
    <row r="384" spans="1:11" ht="15" customHeight="1" outlineLevel="1" x14ac:dyDescent="0.25">
      <c r="A384" s="100"/>
      <c r="B384" s="99" t="s">
        <v>303</v>
      </c>
      <c r="C384" s="102" t="s">
        <v>82</v>
      </c>
      <c r="D384" s="103" t="s">
        <v>113</v>
      </c>
      <c r="E384" s="101" t="s">
        <v>152</v>
      </c>
      <c r="F384" s="99"/>
      <c r="G384" s="101" t="s">
        <v>18</v>
      </c>
      <c r="H384" s="101" t="s">
        <v>18</v>
      </c>
      <c r="I384" s="101" t="s">
        <v>18</v>
      </c>
    </row>
    <row r="385" spans="1:10" ht="86.25" customHeight="1" outlineLevel="1" x14ac:dyDescent="0.25">
      <c r="A385" s="100"/>
      <c r="B385" s="99"/>
      <c r="C385" s="102"/>
      <c r="D385" s="103"/>
      <c r="E385" s="101"/>
      <c r="F385" s="99"/>
      <c r="G385" s="101"/>
      <c r="H385" s="101"/>
      <c r="I385" s="101"/>
    </row>
    <row r="386" spans="1:10" ht="23.1" customHeight="1" outlineLevel="1" x14ac:dyDescent="0.25">
      <c r="A386" s="98" t="s">
        <v>177</v>
      </c>
      <c r="B386" s="99" t="s">
        <v>304</v>
      </c>
      <c r="C386" s="102" t="s">
        <v>82</v>
      </c>
      <c r="D386" s="103" t="s">
        <v>193</v>
      </c>
      <c r="E386" s="106">
        <v>45657</v>
      </c>
      <c r="F386" s="111"/>
      <c r="G386" s="24" t="s">
        <v>68</v>
      </c>
      <c r="H386" s="51">
        <f>H387+H388+H389+H390</f>
        <v>41938.800000000003</v>
      </c>
      <c r="I386" s="51">
        <f>I387+I388+I389+I390</f>
        <v>41938.800000000003</v>
      </c>
    </row>
    <row r="387" spans="1:10" ht="23.1" customHeight="1" outlineLevel="1" x14ac:dyDescent="0.25">
      <c r="A387" s="98"/>
      <c r="B387" s="99"/>
      <c r="C387" s="102"/>
      <c r="D387" s="103"/>
      <c r="E387" s="101"/>
      <c r="F387" s="111"/>
      <c r="G387" s="24" t="s">
        <v>13</v>
      </c>
      <c r="H387" s="28">
        <v>0</v>
      </c>
      <c r="I387" s="28">
        <v>0</v>
      </c>
    </row>
    <row r="388" spans="1:10" ht="23.1" customHeight="1" outlineLevel="1" x14ac:dyDescent="0.25">
      <c r="A388" s="98"/>
      <c r="B388" s="99"/>
      <c r="C388" s="102"/>
      <c r="D388" s="103"/>
      <c r="E388" s="101"/>
      <c r="F388" s="111"/>
      <c r="G388" s="24" t="s">
        <v>14</v>
      </c>
      <c r="H388" s="28">
        <v>41100</v>
      </c>
      <c r="I388" s="28">
        <v>41100</v>
      </c>
    </row>
    <row r="389" spans="1:10" ht="23.1" customHeight="1" outlineLevel="1" x14ac:dyDescent="0.25">
      <c r="A389" s="98"/>
      <c r="B389" s="99"/>
      <c r="C389" s="102"/>
      <c r="D389" s="103"/>
      <c r="E389" s="101"/>
      <c r="F389" s="111"/>
      <c r="G389" s="24" t="s">
        <v>15</v>
      </c>
      <c r="H389" s="28">
        <v>838.8</v>
      </c>
      <c r="I389" s="28">
        <v>838.8</v>
      </c>
    </row>
    <row r="390" spans="1:10" ht="23.1" customHeight="1" outlineLevel="1" x14ac:dyDescent="0.25">
      <c r="A390" s="98"/>
      <c r="B390" s="99"/>
      <c r="C390" s="102"/>
      <c r="D390" s="103"/>
      <c r="E390" s="101"/>
      <c r="F390" s="111"/>
      <c r="G390" s="24" t="s">
        <v>192</v>
      </c>
      <c r="H390" s="28">
        <v>0</v>
      </c>
      <c r="I390" s="28">
        <v>0</v>
      </c>
    </row>
    <row r="391" spans="1:10" ht="15" customHeight="1" outlineLevel="1" x14ac:dyDescent="0.25">
      <c r="A391" s="100"/>
      <c r="B391" s="99" t="s">
        <v>305</v>
      </c>
      <c r="C391" s="102" t="s">
        <v>28</v>
      </c>
      <c r="D391" s="103" t="s">
        <v>193</v>
      </c>
      <c r="E391" s="106">
        <v>45565</v>
      </c>
      <c r="F391" s="108" t="s">
        <v>389</v>
      </c>
      <c r="G391" s="101" t="s">
        <v>18</v>
      </c>
      <c r="H391" s="101" t="s">
        <v>18</v>
      </c>
      <c r="I391" s="101" t="s">
        <v>18</v>
      </c>
    </row>
    <row r="392" spans="1:10" ht="96.75" customHeight="1" outlineLevel="1" x14ac:dyDescent="0.25">
      <c r="A392" s="100"/>
      <c r="B392" s="99"/>
      <c r="C392" s="102"/>
      <c r="D392" s="103"/>
      <c r="E392" s="101"/>
      <c r="F392" s="108"/>
      <c r="G392" s="101"/>
      <c r="H392" s="101"/>
      <c r="I392" s="101"/>
    </row>
    <row r="393" spans="1:10" s="26" customFormat="1" ht="110.25" customHeight="1" outlineLevel="1" x14ac:dyDescent="0.25">
      <c r="A393" s="69"/>
      <c r="B393" s="68" t="s">
        <v>306</v>
      </c>
      <c r="C393" s="60" t="s">
        <v>82</v>
      </c>
      <c r="D393" s="67" t="s">
        <v>193</v>
      </c>
      <c r="E393" s="72">
        <v>45657</v>
      </c>
      <c r="F393" s="68"/>
      <c r="G393" s="62" t="s">
        <v>18</v>
      </c>
      <c r="H393" s="62" t="s">
        <v>18</v>
      </c>
      <c r="I393" s="62" t="s">
        <v>18</v>
      </c>
      <c r="J393" s="10"/>
    </row>
    <row r="394" spans="1:10" ht="30" customHeight="1" outlineLevel="1" x14ac:dyDescent="0.25">
      <c r="A394" s="100" t="s">
        <v>178</v>
      </c>
      <c r="B394" s="99" t="s">
        <v>307</v>
      </c>
      <c r="C394" s="102" t="s">
        <v>82</v>
      </c>
      <c r="D394" s="103" t="s">
        <v>194</v>
      </c>
      <c r="E394" s="106">
        <v>45657</v>
      </c>
      <c r="F394" s="99"/>
      <c r="G394" s="24" t="s">
        <v>68</v>
      </c>
      <c r="H394" s="28">
        <v>0</v>
      </c>
      <c r="I394" s="28">
        <v>0</v>
      </c>
    </row>
    <row r="395" spans="1:10" s="26" customFormat="1" ht="30" customHeight="1" outlineLevel="1" x14ac:dyDescent="0.25">
      <c r="A395" s="100"/>
      <c r="B395" s="99"/>
      <c r="C395" s="102"/>
      <c r="D395" s="103"/>
      <c r="E395" s="106"/>
      <c r="F395" s="99"/>
      <c r="G395" s="24" t="s">
        <v>13</v>
      </c>
      <c r="H395" s="28">
        <v>0</v>
      </c>
      <c r="I395" s="28">
        <v>0</v>
      </c>
      <c r="J395" s="10"/>
    </row>
    <row r="396" spans="1:10" s="26" customFormat="1" ht="30" customHeight="1" outlineLevel="1" x14ac:dyDescent="0.25">
      <c r="A396" s="100"/>
      <c r="B396" s="99"/>
      <c r="C396" s="102"/>
      <c r="D396" s="103"/>
      <c r="E396" s="106"/>
      <c r="F396" s="99"/>
      <c r="G396" s="24" t="s">
        <v>14</v>
      </c>
      <c r="H396" s="28">
        <v>0</v>
      </c>
      <c r="I396" s="28">
        <v>0</v>
      </c>
      <c r="J396" s="10"/>
    </row>
    <row r="397" spans="1:10" s="26" customFormat="1" ht="30" customHeight="1" outlineLevel="1" x14ac:dyDescent="0.25">
      <c r="A397" s="100"/>
      <c r="B397" s="99"/>
      <c r="C397" s="102"/>
      <c r="D397" s="103"/>
      <c r="E397" s="106"/>
      <c r="F397" s="99"/>
      <c r="G397" s="24" t="s">
        <v>15</v>
      </c>
      <c r="H397" s="28">
        <v>0</v>
      </c>
      <c r="I397" s="28">
        <v>0</v>
      </c>
      <c r="J397" s="10"/>
    </row>
    <row r="398" spans="1:10" ht="24" customHeight="1" outlineLevel="1" x14ac:dyDescent="0.25">
      <c r="A398" s="100"/>
      <c r="B398" s="99"/>
      <c r="C398" s="102"/>
      <c r="D398" s="103"/>
      <c r="E398" s="101"/>
      <c r="F398" s="99"/>
      <c r="G398" s="24" t="s">
        <v>192</v>
      </c>
      <c r="H398" s="28">
        <v>0</v>
      </c>
      <c r="I398" s="28">
        <v>0</v>
      </c>
    </row>
    <row r="399" spans="1:10" ht="140.25" customHeight="1" outlineLevel="1" x14ac:dyDescent="0.25">
      <c r="A399" s="69"/>
      <c r="B399" s="68" t="s">
        <v>308</v>
      </c>
      <c r="C399" s="60" t="s">
        <v>28</v>
      </c>
      <c r="D399" s="67" t="s">
        <v>195</v>
      </c>
      <c r="E399" s="72">
        <v>45565</v>
      </c>
      <c r="F399" s="68" t="s">
        <v>385</v>
      </c>
      <c r="G399" s="60" t="s">
        <v>18</v>
      </c>
      <c r="H399" s="60" t="s">
        <v>18</v>
      </c>
      <c r="I399" s="60" t="s">
        <v>18</v>
      </c>
    </row>
    <row r="400" spans="1:10" s="26" customFormat="1" ht="24.95" customHeight="1" outlineLevel="1" x14ac:dyDescent="0.25">
      <c r="A400" s="100"/>
      <c r="B400" s="99" t="s">
        <v>309</v>
      </c>
      <c r="C400" s="102" t="s">
        <v>82</v>
      </c>
      <c r="D400" s="103" t="s">
        <v>196</v>
      </c>
      <c r="E400" s="106">
        <v>45657</v>
      </c>
      <c r="F400" s="99"/>
      <c r="G400" s="67" t="s">
        <v>68</v>
      </c>
      <c r="H400" s="28">
        <v>0</v>
      </c>
      <c r="I400" s="28">
        <v>0</v>
      </c>
      <c r="J400" s="10"/>
    </row>
    <row r="401" spans="1:10" s="26" customFormat="1" ht="24.95" customHeight="1" outlineLevel="1" x14ac:dyDescent="0.25">
      <c r="A401" s="119"/>
      <c r="B401" s="110"/>
      <c r="C401" s="104"/>
      <c r="D401" s="105"/>
      <c r="E401" s="107"/>
      <c r="F401" s="110"/>
      <c r="G401" s="67" t="s">
        <v>13</v>
      </c>
      <c r="H401" s="28">
        <v>0</v>
      </c>
      <c r="I401" s="28">
        <v>0</v>
      </c>
      <c r="J401" s="10"/>
    </row>
    <row r="402" spans="1:10" s="26" customFormat="1" ht="24.95" customHeight="1" outlineLevel="1" x14ac:dyDescent="0.25">
      <c r="A402" s="119"/>
      <c r="B402" s="110"/>
      <c r="C402" s="104"/>
      <c r="D402" s="105"/>
      <c r="E402" s="107"/>
      <c r="F402" s="110"/>
      <c r="G402" s="67" t="s">
        <v>14</v>
      </c>
      <c r="H402" s="28">
        <v>0</v>
      </c>
      <c r="I402" s="28">
        <v>0</v>
      </c>
      <c r="J402" s="10"/>
    </row>
    <row r="403" spans="1:10" s="26" customFormat="1" ht="24.95" customHeight="1" outlineLevel="1" x14ac:dyDescent="0.25">
      <c r="A403" s="119"/>
      <c r="B403" s="110"/>
      <c r="C403" s="104"/>
      <c r="D403" s="105"/>
      <c r="E403" s="107"/>
      <c r="F403" s="110"/>
      <c r="G403" s="67" t="s">
        <v>15</v>
      </c>
      <c r="H403" s="28">
        <v>0</v>
      </c>
      <c r="I403" s="28">
        <v>0</v>
      </c>
      <c r="J403" s="10"/>
    </row>
    <row r="404" spans="1:10" s="26" customFormat="1" ht="24.95" customHeight="1" outlineLevel="1" x14ac:dyDescent="0.25">
      <c r="A404" s="119"/>
      <c r="B404" s="110"/>
      <c r="C404" s="104"/>
      <c r="D404" s="105"/>
      <c r="E404" s="107"/>
      <c r="F404" s="110"/>
      <c r="G404" s="67" t="s">
        <v>192</v>
      </c>
      <c r="H404" s="28">
        <v>0</v>
      </c>
      <c r="I404" s="28">
        <v>0</v>
      </c>
      <c r="J404" s="10"/>
    </row>
    <row r="405" spans="1:10" s="26" customFormat="1" ht="104.25" customHeight="1" outlineLevel="1" x14ac:dyDescent="0.25">
      <c r="A405" s="70"/>
      <c r="B405" s="64" t="s">
        <v>310</v>
      </c>
      <c r="C405" s="65" t="s">
        <v>82</v>
      </c>
      <c r="D405" s="71" t="s">
        <v>196</v>
      </c>
      <c r="E405" s="23">
        <v>45657</v>
      </c>
      <c r="F405" s="64"/>
      <c r="G405" s="60" t="s">
        <v>18</v>
      </c>
      <c r="H405" s="60" t="s">
        <v>18</v>
      </c>
      <c r="I405" s="60" t="s">
        <v>18</v>
      </c>
      <c r="J405" s="10"/>
    </row>
    <row r="406" spans="1:10" ht="24.95" customHeight="1" x14ac:dyDescent="0.25">
      <c r="A406" s="98" t="s">
        <v>55</v>
      </c>
      <c r="B406" s="99" t="s">
        <v>311</v>
      </c>
      <c r="C406" s="102" t="s">
        <v>18</v>
      </c>
      <c r="D406" s="103" t="s">
        <v>115</v>
      </c>
      <c r="E406" s="102" t="s">
        <v>18</v>
      </c>
      <c r="F406" s="102" t="s">
        <v>18</v>
      </c>
      <c r="G406" s="67" t="s">
        <v>68</v>
      </c>
      <c r="H406" s="28">
        <v>0</v>
      </c>
      <c r="I406" s="28">
        <v>0</v>
      </c>
    </row>
    <row r="407" spans="1:10" s="26" customFormat="1" ht="24.95" customHeight="1" x14ac:dyDescent="0.25">
      <c r="A407" s="98"/>
      <c r="B407" s="99"/>
      <c r="C407" s="102"/>
      <c r="D407" s="103"/>
      <c r="E407" s="102"/>
      <c r="F407" s="102"/>
      <c r="G407" s="67" t="s">
        <v>13</v>
      </c>
      <c r="H407" s="28">
        <v>0</v>
      </c>
      <c r="I407" s="28">
        <v>0</v>
      </c>
      <c r="J407" s="10"/>
    </row>
    <row r="408" spans="1:10" ht="24.95" customHeight="1" x14ac:dyDescent="0.25">
      <c r="A408" s="98"/>
      <c r="B408" s="99"/>
      <c r="C408" s="104"/>
      <c r="D408" s="105"/>
      <c r="E408" s="104"/>
      <c r="F408" s="104"/>
      <c r="G408" s="67" t="s">
        <v>14</v>
      </c>
      <c r="H408" s="28">
        <v>0</v>
      </c>
      <c r="I408" s="28">
        <v>0</v>
      </c>
    </row>
    <row r="409" spans="1:10" s="26" customFormat="1" ht="24.95" customHeight="1" x14ac:dyDescent="0.25">
      <c r="A409" s="98"/>
      <c r="B409" s="99"/>
      <c r="C409" s="104"/>
      <c r="D409" s="105"/>
      <c r="E409" s="104"/>
      <c r="F409" s="104"/>
      <c r="G409" s="67" t="s">
        <v>15</v>
      </c>
      <c r="H409" s="28">
        <v>0</v>
      </c>
      <c r="I409" s="28">
        <v>0</v>
      </c>
      <c r="J409" s="10"/>
    </row>
    <row r="410" spans="1:10" ht="24.95" customHeight="1" x14ac:dyDescent="0.25">
      <c r="A410" s="98"/>
      <c r="B410" s="99"/>
      <c r="C410" s="104"/>
      <c r="D410" s="105"/>
      <c r="E410" s="104"/>
      <c r="F410" s="104"/>
      <c r="G410" s="67" t="s">
        <v>192</v>
      </c>
      <c r="H410" s="28">
        <v>0</v>
      </c>
      <c r="I410" s="28">
        <v>0</v>
      </c>
    </row>
    <row r="411" spans="1:10" ht="24.95" customHeight="1" outlineLevel="1" x14ac:dyDescent="0.25">
      <c r="A411" s="100" t="s">
        <v>56</v>
      </c>
      <c r="B411" s="156" t="s">
        <v>312</v>
      </c>
      <c r="C411" s="102" t="s">
        <v>82</v>
      </c>
      <c r="D411" s="103" t="s">
        <v>25</v>
      </c>
      <c r="E411" s="106">
        <v>45657</v>
      </c>
      <c r="F411" s="111"/>
      <c r="G411" s="67" t="s">
        <v>68</v>
      </c>
      <c r="H411" s="28">
        <v>0</v>
      </c>
      <c r="I411" s="28">
        <v>0</v>
      </c>
    </row>
    <row r="412" spans="1:10" ht="24.95" customHeight="1" outlineLevel="1" x14ac:dyDescent="0.25">
      <c r="A412" s="100"/>
      <c r="B412" s="156"/>
      <c r="C412" s="102"/>
      <c r="D412" s="103"/>
      <c r="E412" s="101"/>
      <c r="F412" s="111"/>
      <c r="G412" s="67" t="s">
        <v>13</v>
      </c>
      <c r="H412" s="28">
        <v>0</v>
      </c>
      <c r="I412" s="28">
        <v>0</v>
      </c>
    </row>
    <row r="413" spans="1:10" ht="24.95" customHeight="1" outlineLevel="1" x14ac:dyDescent="0.25">
      <c r="A413" s="100"/>
      <c r="B413" s="156"/>
      <c r="C413" s="102"/>
      <c r="D413" s="103"/>
      <c r="E413" s="101"/>
      <c r="F413" s="111"/>
      <c r="G413" s="67" t="s">
        <v>14</v>
      </c>
      <c r="H413" s="28">
        <v>0</v>
      </c>
      <c r="I413" s="28">
        <v>0</v>
      </c>
    </row>
    <row r="414" spans="1:10" ht="24.95" customHeight="1" outlineLevel="1" x14ac:dyDescent="0.25">
      <c r="A414" s="100"/>
      <c r="B414" s="156"/>
      <c r="C414" s="102"/>
      <c r="D414" s="103"/>
      <c r="E414" s="101"/>
      <c r="F414" s="111"/>
      <c r="G414" s="67" t="s">
        <v>15</v>
      </c>
      <c r="H414" s="28">
        <v>0</v>
      </c>
      <c r="I414" s="28">
        <v>0</v>
      </c>
    </row>
    <row r="415" spans="1:10" ht="24.95" customHeight="1" outlineLevel="1" x14ac:dyDescent="0.25">
      <c r="A415" s="100"/>
      <c r="B415" s="156"/>
      <c r="C415" s="102"/>
      <c r="D415" s="103"/>
      <c r="E415" s="101"/>
      <c r="F415" s="111"/>
      <c r="G415" s="67" t="s">
        <v>192</v>
      </c>
      <c r="H415" s="28">
        <v>0</v>
      </c>
      <c r="I415" s="28">
        <v>0</v>
      </c>
    </row>
    <row r="416" spans="1:10" ht="74.25" customHeight="1" outlineLevel="1" x14ac:dyDescent="0.25">
      <c r="A416" s="69"/>
      <c r="B416" s="68" t="s">
        <v>313</v>
      </c>
      <c r="C416" s="60" t="s">
        <v>82</v>
      </c>
      <c r="D416" s="67" t="s">
        <v>25</v>
      </c>
      <c r="E416" s="72">
        <v>45657</v>
      </c>
      <c r="F416" s="66"/>
      <c r="G416" s="60" t="s">
        <v>18</v>
      </c>
      <c r="H416" s="60" t="s">
        <v>18</v>
      </c>
      <c r="I416" s="60" t="s">
        <v>18</v>
      </c>
    </row>
    <row r="417" spans="1:10" ht="24.95" customHeight="1" x14ac:dyDescent="0.25">
      <c r="A417" s="98" t="s">
        <v>57</v>
      </c>
      <c r="B417" s="99" t="s">
        <v>314</v>
      </c>
      <c r="C417" s="102" t="s">
        <v>18</v>
      </c>
      <c r="D417" s="103" t="s">
        <v>115</v>
      </c>
      <c r="E417" s="102" t="s">
        <v>18</v>
      </c>
      <c r="F417" s="102" t="s">
        <v>18</v>
      </c>
      <c r="G417" s="67" t="s">
        <v>68</v>
      </c>
      <c r="H417" s="28">
        <v>0</v>
      </c>
      <c r="I417" s="28">
        <v>0</v>
      </c>
    </row>
    <row r="418" spans="1:10" s="26" customFormat="1" ht="24.95" customHeight="1" x14ac:dyDescent="0.25">
      <c r="A418" s="98"/>
      <c r="B418" s="99"/>
      <c r="C418" s="102"/>
      <c r="D418" s="103"/>
      <c r="E418" s="102"/>
      <c r="F418" s="102"/>
      <c r="G418" s="67" t="s">
        <v>13</v>
      </c>
      <c r="H418" s="28">
        <v>0</v>
      </c>
      <c r="I418" s="28">
        <v>0</v>
      </c>
      <c r="J418" s="10"/>
    </row>
    <row r="419" spans="1:10" ht="24.95" customHeight="1" x14ac:dyDescent="0.25">
      <c r="A419" s="124"/>
      <c r="B419" s="99"/>
      <c r="C419" s="104"/>
      <c r="D419" s="105"/>
      <c r="E419" s="104"/>
      <c r="F419" s="104"/>
      <c r="G419" s="67" t="s">
        <v>14</v>
      </c>
      <c r="H419" s="28">
        <v>0</v>
      </c>
      <c r="I419" s="28">
        <v>0</v>
      </c>
    </row>
    <row r="420" spans="1:10" s="26" customFormat="1" ht="24.95" customHeight="1" x14ac:dyDescent="0.25">
      <c r="A420" s="124"/>
      <c r="B420" s="99"/>
      <c r="C420" s="104"/>
      <c r="D420" s="105"/>
      <c r="E420" s="104"/>
      <c r="F420" s="104"/>
      <c r="G420" s="67" t="s">
        <v>15</v>
      </c>
      <c r="H420" s="28">
        <v>0</v>
      </c>
      <c r="I420" s="28">
        <v>0</v>
      </c>
      <c r="J420" s="10"/>
    </row>
    <row r="421" spans="1:10" ht="24.95" customHeight="1" x14ac:dyDescent="0.25">
      <c r="A421" s="124"/>
      <c r="B421" s="99"/>
      <c r="C421" s="104"/>
      <c r="D421" s="105"/>
      <c r="E421" s="104"/>
      <c r="F421" s="104"/>
      <c r="G421" s="67" t="s">
        <v>192</v>
      </c>
      <c r="H421" s="28">
        <v>0</v>
      </c>
      <c r="I421" s="28">
        <v>0</v>
      </c>
    </row>
    <row r="422" spans="1:10" ht="24.95" customHeight="1" outlineLevel="1" x14ac:dyDescent="0.25">
      <c r="A422" s="100" t="s">
        <v>58</v>
      </c>
      <c r="B422" s="99" t="s">
        <v>315</v>
      </c>
      <c r="C422" s="102" t="s">
        <v>82</v>
      </c>
      <c r="D422" s="103" t="s">
        <v>25</v>
      </c>
      <c r="E422" s="106">
        <v>45657</v>
      </c>
      <c r="F422" s="101"/>
      <c r="G422" s="67" t="s">
        <v>68</v>
      </c>
      <c r="H422" s="28">
        <v>0</v>
      </c>
      <c r="I422" s="28">
        <v>0</v>
      </c>
    </row>
    <row r="423" spans="1:10" ht="24.95" customHeight="1" outlineLevel="1" x14ac:dyDescent="0.25">
      <c r="A423" s="100"/>
      <c r="B423" s="99"/>
      <c r="C423" s="102"/>
      <c r="D423" s="103"/>
      <c r="E423" s="101"/>
      <c r="F423" s="101"/>
      <c r="G423" s="67" t="s">
        <v>13</v>
      </c>
      <c r="H423" s="28">
        <v>0</v>
      </c>
      <c r="I423" s="28">
        <v>0</v>
      </c>
    </row>
    <row r="424" spans="1:10" ht="24.95" customHeight="1" outlineLevel="1" x14ac:dyDescent="0.25">
      <c r="A424" s="100"/>
      <c r="B424" s="99"/>
      <c r="C424" s="102"/>
      <c r="D424" s="103"/>
      <c r="E424" s="101"/>
      <c r="F424" s="101"/>
      <c r="G424" s="67" t="s">
        <v>14</v>
      </c>
      <c r="H424" s="28">
        <v>0</v>
      </c>
      <c r="I424" s="28">
        <v>0</v>
      </c>
    </row>
    <row r="425" spans="1:10" ht="24.95" customHeight="1" outlineLevel="1" x14ac:dyDescent="0.25">
      <c r="A425" s="100"/>
      <c r="B425" s="99"/>
      <c r="C425" s="102"/>
      <c r="D425" s="103"/>
      <c r="E425" s="101"/>
      <c r="F425" s="101"/>
      <c r="G425" s="67" t="s">
        <v>15</v>
      </c>
      <c r="H425" s="28">
        <v>0</v>
      </c>
      <c r="I425" s="28">
        <v>0</v>
      </c>
    </row>
    <row r="426" spans="1:10" ht="24.95" customHeight="1" outlineLevel="1" x14ac:dyDescent="0.25">
      <c r="A426" s="100"/>
      <c r="B426" s="99"/>
      <c r="C426" s="102"/>
      <c r="D426" s="103"/>
      <c r="E426" s="101"/>
      <c r="F426" s="101"/>
      <c r="G426" s="67" t="s">
        <v>192</v>
      </c>
      <c r="H426" s="28">
        <v>0</v>
      </c>
      <c r="I426" s="28">
        <v>0</v>
      </c>
    </row>
    <row r="427" spans="1:10" ht="109.5" customHeight="1" outlineLevel="1" x14ac:dyDescent="0.25">
      <c r="A427" s="69"/>
      <c r="B427" s="68" t="s">
        <v>316</v>
      </c>
      <c r="C427" s="60" t="s">
        <v>28</v>
      </c>
      <c r="D427" s="67" t="s">
        <v>25</v>
      </c>
      <c r="E427" s="58" t="s">
        <v>151</v>
      </c>
      <c r="F427" s="59" t="s">
        <v>388</v>
      </c>
      <c r="G427" s="60" t="s">
        <v>18</v>
      </c>
      <c r="H427" s="60" t="s">
        <v>18</v>
      </c>
      <c r="I427" s="60" t="s">
        <v>18</v>
      </c>
    </row>
    <row r="428" spans="1:10" s="26" customFormat="1" ht="24.95" customHeight="1" outlineLevel="1" x14ac:dyDescent="0.25">
      <c r="A428" s="133" t="s">
        <v>179</v>
      </c>
      <c r="B428" s="99" t="s">
        <v>317</v>
      </c>
      <c r="C428" s="102" t="s">
        <v>82</v>
      </c>
      <c r="D428" s="103" t="s">
        <v>25</v>
      </c>
      <c r="E428" s="106">
        <v>45657</v>
      </c>
      <c r="F428" s="108"/>
      <c r="G428" s="67" t="s">
        <v>68</v>
      </c>
      <c r="H428" s="28">
        <v>0</v>
      </c>
      <c r="I428" s="28">
        <v>0</v>
      </c>
      <c r="J428" s="10"/>
    </row>
    <row r="429" spans="1:10" s="26" customFormat="1" ht="24.95" customHeight="1" outlineLevel="1" x14ac:dyDescent="0.25">
      <c r="A429" s="119"/>
      <c r="B429" s="110"/>
      <c r="C429" s="104"/>
      <c r="D429" s="105"/>
      <c r="E429" s="107"/>
      <c r="F429" s="139"/>
      <c r="G429" s="67" t="s">
        <v>13</v>
      </c>
      <c r="H429" s="28">
        <v>0</v>
      </c>
      <c r="I429" s="28">
        <v>0</v>
      </c>
      <c r="J429" s="10"/>
    </row>
    <row r="430" spans="1:10" s="26" customFormat="1" ht="24.95" customHeight="1" outlineLevel="1" x14ac:dyDescent="0.25">
      <c r="A430" s="119"/>
      <c r="B430" s="110"/>
      <c r="C430" s="104"/>
      <c r="D430" s="105"/>
      <c r="E430" s="107"/>
      <c r="F430" s="139"/>
      <c r="G430" s="67" t="s">
        <v>14</v>
      </c>
      <c r="H430" s="28">
        <v>0</v>
      </c>
      <c r="I430" s="28">
        <v>0</v>
      </c>
      <c r="J430" s="10"/>
    </row>
    <row r="431" spans="1:10" s="26" customFormat="1" ht="24.95" customHeight="1" outlineLevel="1" x14ac:dyDescent="0.25">
      <c r="A431" s="119"/>
      <c r="B431" s="110"/>
      <c r="C431" s="104"/>
      <c r="D431" s="105"/>
      <c r="E431" s="107"/>
      <c r="F431" s="139"/>
      <c r="G431" s="67" t="s">
        <v>15</v>
      </c>
      <c r="H431" s="28">
        <v>0</v>
      </c>
      <c r="I431" s="28">
        <v>0</v>
      </c>
      <c r="J431" s="10"/>
    </row>
    <row r="432" spans="1:10" ht="24.95" customHeight="1" outlineLevel="1" x14ac:dyDescent="0.25">
      <c r="A432" s="119"/>
      <c r="B432" s="110"/>
      <c r="C432" s="104"/>
      <c r="D432" s="105"/>
      <c r="E432" s="107"/>
      <c r="F432" s="139"/>
      <c r="G432" s="67" t="s">
        <v>192</v>
      </c>
      <c r="H432" s="28">
        <v>0</v>
      </c>
      <c r="I432" s="28">
        <v>0</v>
      </c>
    </row>
    <row r="433" spans="1:11" ht="85.5" customHeight="1" outlineLevel="1" x14ac:dyDescent="0.25">
      <c r="A433" s="69"/>
      <c r="B433" s="68" t="s">
        <v>318</v>
      </c>
      <c r="C433" s="60" t="s">
        <v>82</v>
      </c>
      <c r="D433" s="67" t="s">
        <v>25</v>
      </c>
      <c r="E433" s="72">
        <v>45657</v>
      </c>
      <c r="F433" s="62"/>
      <c r="G433" s="60" t="s">
        <v>18</v>
      </c>
      <c r="H433" s="60" t="s">
        <v>18</v>
      </c>
      <c r="I433" s="60" t="s">
        <v>18</v>
      </c>
    </row>
    <row r="434" spans="1:11" s="26" customFormat="1" ht="24.95" customHeight="1" outlineLevel="1" x14ac:dyDescent="0.25">
      <c r="A434" s="133" t="s">
        <v>180</v>
      </c>
      <c r="B434" s="99" t="s">
        <v>319</v>
      </c>
      <c r="C434" s="102" t="s">
        <v>82</v>
      </c>
      <c r="D434" s="103" t="s">
        <v>25</v>
      </c>
      <c r="E434" s="106">
        <v>45657</v>
      </c>
      <c r="F434" s="101"/>
      <c r="G434" s="67" t="s">
        <v>68</v>
      </c>
      <c r="H434" s="28">
        <v>0</v>
      </c>
      <c r="I434" s="28">
        <v>0</v>
      </c>
      <c r="J434" s="10"/>
    </row>
    <row r="435" spans="1:11" s="26" customFormat="1" ht="24.95" customHeight="1" outlineLevel="1" x14ac:dyDescent="0.25">
      <c r="A435" s="119"/>
      <c r="B435" s="110"/>
      <c r="C435" s="104"/>
      <c r="D435" s="105"/>
      <c r="E435" s="107"/>
      <c r="F435" s="107"/>
      <c r="G435" s="67" t="s">
        <v>13</v>
      </c>
      <c r="H435" s="28">
        <v>0</v>
      </c>
      <c r="I435" s="28">
        <v>0</v>
      </c>
      <c r="J435" s="10"/>
    </row>
    <row r="436" spans="1:11" s="26" customFormat="1" ht="24.95" customHeight="1" outlineLevel="1" x14ac:dyDescent="0.25">
      <c r="A436" s="119"/>
      <c r="B436" s="110"/>
      <c r="C436" s="104"/>
      <c r="D436" s="105"/>
      <c r="E436" s="107"/>
      <c r="F436" s="107"/>
      <c r="G436" s="67" t="s">
        <v>14</v>
      </c>
      <c r="H436" s="28">
        <v>0</v>
      </c>
      <c r="I436" s="28">
        <v>0</v>
      </c>
      <c r="J436" s="10"/>
    </row>
    <row r="437" spans="1:11" s="26" customFormat="1" ht="24.95" customHeight="1" outlineLevel="1" x14ac:dyDescent="0.25">
      <c r="A437" s="119"/>
      <c r="B437" s="110"/>
      <c r="C437" s="104"/>
      <c r="D437" s="105"/>
      <c r="E437" s="107"/>
      <c r="F437" s="107"/>
      <c r="G437" s="67" t="s">
        <v>15</v>
      </c>
      <c r="H437" s="28">
        <v>0</v>
      </c>
      <c r="I437" s="28">
        <v>0</v>
      </c>
      <c r="J437" s="10"/>
    </row>
    <row r="438" spans="1:11" ht="24.95" customHeight="1" outlineLevel="1" x14ac:dyDescent="0.25">
      <c r="A438" s="119"/>
      <c r="B438" s="110"/>
      <c r="C438" s="104"/>
      <c r="D438" s="105"/>
      <c r="E438" s="107"/>
      <c r="F438" s="107"/>
      <c r="G438" s="67" t="s">
        <v>192</v>
      </c>
      <c r="H438" s="28">
        <v>0</v>
      </c>
      <c r="I438" s="28">
        <v>0</v>
      </c>
    </row>
    <row r="439" spans="1:11" ht="88.5" customHeight="1" outlineLevel="1" x14ac:dyDescent="0.25">
      <c r="A439" s="69"/>
      <c r="B439" s="68" t="s">
        <v>320</v>
      </c>
      <c r="C439" s="60" t="s">
        <v>82</v>
      </c>
      <c r="D439" s="67" t="s">
        <v>25</v>
      </c>
      <c r="E439" s="72">
        <v>45657</v>
      </c>
      <c r="F439" s="62"/>
      <c r="G439" s="60" t="s">
        <v>18</v>
      </c>
      <c r="H439" s="60" t="s">
        <v>18</v>
      </c>
      <c r="I439" s="60" t="s">
        <v>18</v>
      </c>
    </row>
    <row r="440" spans="1:11" ht="24.95" customHeight="1" outlineLevel="1" x14ac:dyDescent="0.25">
      <c r="A440" s="98" t="s">
        <v>59</v>
      </c>
      <c r="B440" s="99" t="s">
        <v>321</v>
      </c>
      <c r="C440" s="102" t="s">
        <v>18</v>
      </c>
      <c r="D440" s="103"/>
      <c r="E440" s="101" t="s">
        <v>18</v>
      </c>
      <c r="F440" s="101" t="s">
        <v>18</v>
      </c>
      <c r="G440" s="67" t="s">
        <v>68</v>
      </c>
      <c r="H440" s="52">
        <f>H441+H442+H443</f>
        <v>43211.4</v>
      </c>
      <c r="I440" s="52">
        <f>I441+I442+I443</f>
        <v>35277.699999999997</v>
      </c>
    </row>
    <row r="441" spans="1:11" ht="24.95" customHeight="1" outlineLevel="1" x14ac:dyDescent="0.25">
      <c r="A441" s="98"/>
      <c r="B441" s="99"/>
      <c r="C441" s="102"/>
      <c r="D441" s="103"/>
      <c r="E441" s="101"/>
      <c r="F441" s="101"/>
      <c r="G441" s="67" t="s">
        <v>13</v>
      </c>
      <c r="H441" s="22">
        <v>40229.699999999997</v>
      </c>
      <c r="I441" s="22">
        <v>32843.5</v>
      </c>
    </row>
    <row r="442" spans="1:11" ht="24.95" customHeight="1" outlineLevel="1" x14ac:dyDescent="0.25">
      <c r="A442" s="124"/>
      <c r="B442" s="99"/>
      <c r="C442" s="104"/>
      <c r="D442" s="105"/>
      <c r="E442" s="107"/>
      <c r="F442" s="107"/>
      <c r="G442" s="67" t="s">
        <v>14</v>
      </c>
      <c r="H442" s="22">
        <v>2117.4</v>
      </c>
      <c r="I442" s="22">
        <v>1728.6</v>
      </c>
    </row>
    <row r="443" spans="1:11" ht="24.95" customHeight="1" outlineLevel="1" x14ac:dyDescent="0.25">
      <c r="A443" s="124"/>
      <c r="B443" s="99"/>
      <c r="C443" s="104"/>
      <c r="D443" s="105"/>
      <c r="E443" s="107"/>
      <c r="F443" s="107"/>
      <c r="G443" s="67" t="s">
        <v>15</v>
      </c>
      <c r="H443" s="22">
        <v>864.3</v>
      </c>
      <c r="I443" s="22">
        <v>705.6</v>
      </c>
    </row>
    <row r="444" spans="1:11" s="26" customFormat="1" ht="24.95" customHeight="1" outlineLevel="1" x14ac:dyDescent="0.25">
      <c r="A444" s="124"/>
      <c r="B444" s="110"/>
      <c r="C444" s="104"/>
      <c r="D444" s="105"/>
      <c r="E444" s="107"/>
      <c r="F444" s="107"/>
      <c r="G444" s="67" t="s">
        <v>192</v>
      </c>
      <c r="H444" s="22">
        <v>0</v>
      </c>
      <c r="I444" s="22">
        <v>0</v>
      </c>
      <c r="J444" s="10"/>
    </row>
    <row r="445" spans="1:11" ht="30" customHeight="1" x14ac:dyDescent="0.25">
      <c r="A445" s="98" t="s">
        <v>60</v>
      </c>
      <c r="B445" s="125" t="s">
        <v>322</v>
      </c>
      <c r="C445" s="102" t="s">
        <v>18</v>
      </c>
      <c r="D445" s="108" t="s">
        <v>155</v>
      </c>
      <c r="E445" s="102" t="s">
        <v>18</v>
      </c>
      <c r="F445" s="102" t="s">
        <v>18</v>
      </c>
      <c r="G445" s="67" t="s">
        <v>68</v>
      </c>
      <c r="H445" s="52">
        <f>H448+H449</f>
        <v>7239.8</v>
      </c>
      <c r="I445" s="52">
        <f>I448+I449</f>
        <v>1584.7</v>
      </c>
      <c r="K445" s="12"/>
    </row>
    <row r="446" spans="1:11" ht="30" customHeight="1" x14ac:dyDescent="0.25">
      <c r="A446" s="98"/>
      <c r="B446" s="125"/>
      <c r="C446" s="102"/>
      <c r="D446" s="108"/>
      <c r="E446" s="102"/>
      <c r="F446" s="102"/>
      <c r="G446" s="67" t="s">
        <v>13</v>
      </c>
      <c r="H446" s="22">
        <v>0</v>
      </c>
      <c r="I446" s="22">
        <v>0</v>
      </c>
      <c r="K446" s="12"/>
    </row>
    <row r="447" spans="1:11" ht="30" customHeight="1" x14ac:dyDescent="0.25">
      <c r="A447" s="98"/>
      <c r="B447" s="125"/>
      <c r="C447" s="102"/>
      <c r="D447" s="108"/>
      <c r="E447" s="102"/>
      <c r="F447" s="102"/>
      <c r="G447" s="67" t="s">
        <v>14</v>
      </c>
      <c r="H447" s="22">
        <v>0</v>
      </c>
      <c r="I447" s="22">
        <v>0</v>
      </c>
      <c r="K447" s="12"/>
    </row>
    <row r="448" spans="1:11" ht="30" customHeight="1" x14ac:dyDescent="0.25">
      <c r="A448" s="98"/>
      <c r="B448" s="125"/>
      <c r="C448" s="102"/>
      <c r="D448" s="108"/>
      <c r="E448" s="102"/>
      <c r="F448" s="102"/>
      <c r="G448" s="27" t="s">
        <v>15</v>
      </c>
      <c r="H448" s="28">
        <f>H453</f>
        <v>5154.8</v>
      </c>
      <c r="I448" s="22">
        <f>I453</f>
        <v>18.7</v>
      </c>
      <c r="K448" s="12"/>
    </row>
    <row r="449" spans="1:11" s="26" customFormat="1" ht="30" customHeight="1" x14ac:dyDescent="0.25">
      <c r="A449" s="124"/>
      <c r="B449" s="110"/>
      <c r="C449" s="104"/>
      <c r="D449" s="109"/>
      <c r="E449" s="104"/>
      <c r="F449" s="104"/>
      <c r="G449" s="27" t="s">
        <v>192</v>
      </c>
      <c r="H449" s="28">
        <f>H454</f>
        <v>2085</v>
      </c>
      <c r="I449" s="28">
        <f>I454</f>
        <v>1566</v>
      </c>
      <c r="J449" s="10"/>
      <c r="K449" s="12"/>
    </row>
    <row r="450" spans="1:11" s="26" customFormat="1" ht="24.95" customHeight="1" x14ac:dyDescent="0.25">
      <c r="A450" s="100" t="s">
        <v>61</v>
      </c>
      <c r="B450" s="125" t="s">
        <v>323</v>
      </c>
      <c r="C450" s="104" t="s">
        <v>82</v>
      </c>
      <c r="D450" s="103" t="s">
        <v>129</v>
      </c>
      <c r="E450" s="106">
        <v>45657</v>
      </c>
      <c r="F450" s="104"/>
      <c r="G450" s="67" t="s">
        <v>68</v>
      </c>
      <c r="H450" s="22">
        <f>H453+H454</f>
        <v>7239.8</v>
      </c>
      <c r="I450" s="22">
        <f>I453+I454</f>
        <v>1584.7</v>
      </c>
      <c r="J450" s="10"/>
      <c r="K450" s="12"/>
    </row>
    <row r="451" spans="1:11" s="26" customFormat="1" ht="24.95" customHeight="1" x14ac:dyDescent="0.25">
      <c r="A451" s="120"/>
      <c r="B451" s="110"/>
      <c r="C451" s="107"/>
      <c r="D451" s="105"/>
      <c r="E451" s="107"/>
      <c r="F451" s="104"/>
      <c r="G451" s="67" t="s">
        <v>13</v>
      </c>
      <c r="H451" s="22">
        <v>0</v>
      </c>
      <c r="I451" s="22">
        <v>0</v>
      </c>
      <c r="J451" s="10"/>
      <c r="K451" s="12"/>
    </row>
    <row r="452" spans="1:11" s="26" customFormat="1" ht="24.95" customHeight="1" x14ac:dyDescent="0.25">
      <c r="A452" s="120"/>
      <c r="B452" s="110"/>
      <c r="C452" s="107"/>
      <c r="D452" s="105"/>
      <c r="E452" s="107"/>
      <c r="F452" s="104"/>
      <c r="G452" s="67" t="s">
        <v>14</v>
      </c>
      <c r="H452" s="22">
        <v>0</v>
      </c>
      <c r="I452" s="22">
        <v>0</v>
      </c>
      <c r="J452" s="10"/>
      <c r="K452" s="12"/>
    </row>
    <row r="453" spans="1:11" s="26" customFormat="1" ht="24.95" customHeight="1" x14ac:dyDescent="0.25">
      <c r="A453" s="120"/>
      <c r="B453" s="110"/>
      <c r="C453" s="107"/>
      <c r="D453" s="105"/>
      <c r="E453" s="107"/>
      <c r="F453" s="104"/>
      <c r="G453" s="27" t="s">
        <v>15</v>
      </c>
      <c r="H453" s="28">
        <v>5154.8</v>
      </c>
      <c r="I453" s="22">
        <v>18.7</v>
      </c>
      <c r="J453" s="10"/>
      <c r="K453" s="12"/>
    </row>
    <row r="454" spans="1:11" ht="24.95" customHeight="1" outlineLevel="1" x14ac:dyDescent="0.25">
      <c r="A454" s="120"/>
      <c r="B454" s="110"/>
      <c r="C454" s="107"/>
      <c r="D454" s="105"/>
      <c r="E454" s="107"/>
      <c r="F454" s="104"/>
      <c r="G454" s="27" t="s">
        <v>192</v>
      </c>
      <c r="H454" s="28">
        <v>2085</v>
      </c>
      <c r="I454" s="22">
        <v>1566</v>
      </c>
    </row>
    <row r="455" spans="1:11" ht="100.5" customHeight="1" outlineLevel="1" x14ac:dyDescent="0.25">
      <c r="A455" s="69"/>
      <c r="B455" s="63" t="s">
        <v>324</v>
      </c>
      <c r="C455" s="60" t="s">
        <v>82</v>
      </c>
      <c r="D455" s="67" t="s">
        <v>156</v>
      </c>
      <c r="E455" s="72">
        <v>45654</v>
      </c>
      <c r="F455" s="60"/>
      <c r="G455" s="60" t="s">
        <v>18</v>
      </c>
      <c r="H455" s="60" t="s">
        <v>18</v>
      </c>
      <c r="I455" s="60" t="s">
        <v>18</v>
      </c>
    </row>
    <row r="456" spans="1:11" s="14" customFormat="1" ht="98.25" customHeight="1" outlineLevel="1" x14ac:dyDescent="0.25">
      <c r="A456" s="69"/>
      <c r="B456" s="63" t="s">
        <v>325</v>
      </c>
      <c r="C456" s="60" t="s">
        <v>82</v>
      </c>
      <c r="D456" s="67" t="s">
        <v>129</v>
      </c>
      <c r="E456" s="72">
        <v>45625</v>
      </c>
      <c r="F456" s="60"/>
      <c r="G456" s="60" t="s">
        <v>18</v>
      </c>
      <c r="H456" s="60" t="s">
        <v>18</v>
      </c>
      <c r="I456" s="60" t="s">
        <v>18</v>
      </c>
      <c r="J456" s="10"/>
    </row>
    <row r="457" spans="1:11" ht="24.95" customHeight="1" x14ac:dyDescent="0.25">
      <c r="A457" s="98" t="s">
        <v>62</v>
      </c>
      <c r="B457" s="99" t="s">
        <v>326</v>
      </c>
      <c r="C457" s="102" t="s">
        <v>18</v>
      </c>
      <c r="D457" s="108" t="s">
        <v>95</v>
      </c>
      <c r="E457" s="102" t="s">
        <v>18</v>
      </c>
      <c r="F457" s="102" t="s">
        <v>18</v>
      </c>
      <c r="G457" s="67" t="s">
        <v>68</v>
      </c>
      <c r="H457" s="28">
        <v>0</v>
      </c>
      <c r="I457" s="28">
        <v>0</v>
      </c>
    </row>
    <row r="458" spans="1:11" s="26" customFormat="1" ht="24.95" customHeight="1" x14ac:dyDescent="0.25">
      <c r="A458" s="98"/>
      <c r="B458" s="99"/>
      <c r="C458" s="102"/>
      <c r="D458" s="108"/>
      <c r="E458" s="102"/>
      <c r="F458" s="102"/>
      <c r="G458" s="67" t="s">
        <v>13</v>
      </c>
      <c r="H458" s="28">
        <v>0</v>
      </c>
      <c r="I458" s="28">
        <v>0</v>
      </c>
      <c r="J458" s="10"/>
    </row>
    <row r="459" spans="1:11" ht="24.95" customHeight="1" x14ac:dyDescent="0.25">
      <c r="A459" s="124"/>
      <c r="B459" s="99"/>
      <c r="C459" s="104"/>
      <c r="D459" s="109"/>
      <c r="E459" s="104"/>
      <c r="F459" s="104"/>
      <c r="G459" s="67" t="s">
        <v>14</v>
      </c>
      <c r="H459" s="28">
        <v>0</v>
      </c>
      <c r="I459" s="28">
        <v>0</v>
      </c>
    </row>
    <row r="460" spans="1:11" s="26" customFormat="1" ht="24.95" customHeight="1" x14ac:dyDescent="0.25">
      <c r="A460" s="124"/>
      <c r="B460" s="99"/>
      <c r="C460" s="104"/>
      <c r="D460" s="109"/>
      <c r="E460" s="104"/>
      <c r="F460" s="104"/>
      <c r="G460" s="67" t="s">
        <v>15</v>
      </c>
      <c r="H460" s="28">
        <v>0</v>
      </c>
      <c r="I460" s="28">
        <v>0</v>
      </c>
      <c r="J460" s="10"/>
    </row>
    <row r="461" spans="1:11" ht="24.95" customHeight="1" x14ac:dyDescent="0.25">
      <c r="A461" s="124"/>
      <c r="B461" s="99"/>
      <c r="C461" s="104"/>
      <c r="D461" s="109"/>
      <c r="E461" s="104"/>
      <c r="F461" s="104"/>
      <c r="G461" s="67" t="s">
        <v>192</v>
      </c>
      <c r="H461" s="28">
        <v>0</v>
      </c>
      <c r="I461" s="28">
        <v>0</v>
      </c>
    </row>
    <row r="462" spans="1:11" ht="24.95" customHeight="1" outlineLevel="1" x14ac:dyDescent="0.25">
      <c r="A462" s="100" t="s">
        <v>181</v>
      </c>
      <c r="B462" s="99" t="s">
        <v>327</v>
      </c>
      <c r="C462" s="102" t="s">
        <v>82</v>
      </c>
      <c r="D462" s="108" t="s">
        <v>22</v>
      </c>
      <c r="E462" s="106">
        <v>45657</v>
      </c>
      <c r="F462" s="101"/>
      <c r="G462" s="67" t="s">
        <v>68</v>
      </c>
      <c r="H462" s="28">
        <v>0</v>
      </c>
      <c r="I462" s="28">
        <v>0</v>
      </c>
    </row>
    <row r="463" spans="1:11" ht="24.95" customHeight="1" outlineLevel="1" x14ac:dyDescent="0.25">
      <c r="A463" s="100"/>
      <c r="B463" s="99"/>
      <c r="C463" s="102"/>
      <c r="D463" s="108"/>
      <c r="E463" s="101"/>
      <c r="F463" s="101"/>
      <c r="G463" s="67" t="s">
        <v>13</v>
      </c>
      <c r="H463" s="28">
        <v>0</v>
      </c>
      <c r="I463" s="28">
        <v>0</v>
      </c>
    </row>
    <row r="464" spans="1:11" ht="24.95" customHeight="1" outlineLevel="1" x14ac:dyDescent="0.25">
      <c r="A464" s="100"/>
      <c r="B464" s="99"/>
      <c r="C464" s="102"/>
      <c r="D464" s="108"/>
      <c r="E464" s="101"/>
      <c r="F464" s="101"/>
      <c r="G464" s="67" t="s">
        <v>14</v>
      </c>
      <c r="H464" s="28">
        <v>0</v>
      </c>
      <c r="I464" s="28">
        <v>0</v>
      </c>
    </row>
    <row r="465" spans="1:11" ht="24.95" customHeight="1" outlineLevel="1" x14ac:dyDescent="0.25">
      <c r="A465" s="100"/>
      <c r="B465" s="99"/>
      <c r="C465" s="102"/>
      <c r="D465" s="108"/>
      <c r="E465" s="101"/>
      <c r="F465" s="101"/>
      <c r="G465" s="67" t="s">
        <v>15</v>
      </c>
      <c r="H465" s="28">
        <v>0</v>
      </c>
      <c r="I465" s="28">
        <v>0</v>
      </c>
    </row>
    <row r="466" spans="1:11" ht="24.95" customHeight="1" outlineLevel="1" x14ac:dyDescent="0.25">
      <c r="A466" s="100"/>
      <c r="B466" s="99"/>
      <c r="C466" s="102"/>
      <c r="D466" s="108"/>
      <c r="E466" s="101"/>
      <c r="F466" s="101"/>
      <c r="G466" s="67" t="s">
        <v>192</v>
      </c>
      <c r="H466" s="28">
        <v>0</v>
      </c>
      <c r="I466" s="28">
        <v>0</v>
      </c>
    </row>
    <row r="467" spans="1:11" ht="70.5" customHeight="1" outlineLevel="1" x14ac:dyDescent="0.25">
      <c r="A467" s="69"/>
      <c r="B467" s="68" t="s">
        <v>328</v>
      </c>
      <c r="C467" s="60" t="s">
        <v>28</v>
      </c>
      <c r="D467" s="59" t="s">
        <v>22</v>
      </c>
      <c r="E467" s="72">
        <v>45473</v>
      </c>
      <c r="F467" s="68" t="s">
        <v>391</v>
      </c>
      <c r="G467" s="60" t="s">
        <v>18</v>
      </c>
      <c r="H467" s="60" t="s">
        <v>18</v>
      </c>
      <c r="I467" s="60" t="s">
        <v>18</v>
      </c>
    </row>
    <row r="468" spans="1:11" ht="24.95" customHeight="1" x14ac:dyDescent="0.25">
      <c r="A468" s="98" t="s">
        <v>104</v>
      </c>
      <c r="B468" s="125" t="s">
        <v>329</v>
      </c>
      <c r="C468" s="102" t="s">
        <v>18</v>
      </c>
      <c r="D468" s="108" t="s">
        <v>116</v>
      </c>
      <c r="E468" s="102" t="s">
        <v>18</v>
      </c>
      <c r="F468" s="102" t="s">
        <v>18</v>
      </c>
      <c r="G468" s="67" t="s">
        <v>68</v>
      </c>
      <c r="H468" s="51">
        <f>H471</f>
        <v>18774</v>
      </c>
      <c r="I468" s="51">
        <f>I471</f>
        <v>11278.5</v>
      </c>
      <c r="K468" s="12"/>
    </row>
    <row r="469" spans="1:11" ht="24.95" customHeight="1" x14ac:dyDescent="0.25">
      <c r="A469" s="98"/>
      <c r="B469" s="125"/>
      <c r="C469" s="102"/>
      <c r="D469" s="108"/>
      <c r="E469" s="102"/>
      <c r="F469" s="102"/>
      <c r="G469" s="67" t="s">
        <v>13</v>
      </c>
      <c r="H469" s="28">
        <v>0</v>
      </c>
      <c r="I469" s="22">
        <v>0</v>
      </c>
      <c r="K469" s="12"/>
    </row>
    <row r="470" spans="1:11" ht="24.95" customHeight="1" x14ac:dyDescent="0.25">
      <c r="A470" s="98"/>
      <c r="B470" s="125"/>
      <c r="C470" s="102"/>
      <c r="D470" s="108"/>
      <c r="E470" s="102"/>
      <c r="F470" s="102"/>
      <c r="G470" s="67" t="s">
        <v>14</v>
      </c>
      <c r="H470" s="28">
        <v>0</v>
      </c>
      <c r="I470" s="22">
        <v>0</v>
      </c>
      <c r="K470" s="12"/>
    </row>
    <row r="471" spans="1:11" ht="24.95" customHeight="1" x14ac:dyDescent="0.25">
      <c r="A471" s="98"/>
      <c r="B471" s="125"/>
      <c r="C471" s="102"/>
      <c r="D471" s="108"/>
      <c r="E471" s="102"/>
      <c r="F471" s="102"/>
      <c r="G471" s="67" t="s">
        <v>15</v>
      </c>
      <c r="H471" s="28">
        <v>18774</v>
      </c>
      <c r="I471" s="22">
        <f>I476</f>
        <v>11278.5</v>
      </c>
      <c r="K471" s="12"/>
    </row>
    <row r="472" spans="1:11" s="26" customFormat="1" ht="24.95" customHeight="1" x14ac:dyDescent="0.25">
      <c r="A472" s="124"/>
      <c r="B472" s="110"/>
      <c r="C472" s="104"/>
      <c r="D472" s="109"/>
      <c r="E472" s="104"/>
      <c r="F472" s="104"/>
      <c r="G472" s="67" t="s">
        <v>192</v>
      </c>
      <c r="H472" s="28">
        <v>0</v>
      </c>
      <c r="I472" s="22">
        <v>0</v>
      </c>
      <c r="J472" s="10"/>
      <c r="K472" s="12"/>
    </row>
    <row r="473" spans="1:11" ht="24.95" customHeight="1" outlineLevel="1" x14ac:dyDescent="0.25">
      <c r="A473" s="98" t="s">
        <v>128</v>
      </c>
      <c r="B473" s="108" t="s">
        <v>330</v>
      </c>
      <c r="C473" s="102" t="s">
        <v>82</v>
      </c>
      <c r="D473" s="108" t="s">
        <v>112</v>
      </c>
      <c r="E473" s="106">
        <v>45657</v>
      </c>
      <c r="F473" s="102"/>
      <c r="G473" s="67" t="s">
        <v>68</v>
      </c>
      <c r="H473" s="22">
        <v>18774</v>
      </c>
      <c r="I473" s="22">
        <f>I476</f>
        <v>11278.5</v>
      </c>
    </row>
    <row r="474" spans="1:11" s="26" customFormat="1" ht="24.95" customHeight="1" x14ac:dyDescent="0.25">
      <c r="A474" s="98"/>
      <c r="B474" s="108"/>
      <c r="C474" s="102"/>
      <c r="D474" s="108"/>
      <c r="E474" s="106"/>
      <c r="F474" s="102"/>
      <c r="G474" s="67" t="s">
        <v>13</v>
      </c>
      <c r="H474" s="28">
        <v>0</v>
      </c>
      <c r="I474" s="22">
        <v>0</v>
      </c>
      <c r="J474" s="10"/>
      <c r="K474" s="12"/>
    </row>
    <row r="475" spans="1:11" s="26" customFormat="1" ht="24.95" customHeight="1" x14ac:dyDescent="0.25">
      <c r="A475" s="98"/>
      <c r="B475" s="108"/>
      <c r="C475" s="102"/>
      <c r="D475" s="108"/>
      <c r="E475" s="106"/>
      <c r="F475" s="102"/>
      <c r="G475" s="67" t="s">
        <v>14</v>
      </c>
      <c r="H475" s="28">
        <v>0</v>
      </c>
      <c r="I475" s="22">
        <v>0</v>
      </c>
      <c r="J475" s="10"/>
      <c r="K475" s="12"/>
    </row>
    <row r="476" spans="1:11" s="26" customFormat="1" ht="24.95" customHeight="1" x14ac:dyDescent="0.25">
      <c r="A476" s="98"/>
      <c r="B476" s="108"/>
      <c r="C476" s="102"/>
      <c r="D476" s="108"/>
      <c r="E476" s="106"/>
      <c r="F476" s="102"/>
      <c r="G476" s="67" t="s">
        <v>15</v>
      </c>
      <c r="H476" s="28">
        <v>18774</v>
      </c>
      <c r="I476" s="22">
        <v>11278.5</v>
      </c>
      <c r="J476" s="10"/>
      <c r="K476" s="12"/>
    </row>
    <row r="477" spans="1:11" s="26" customFormat="1" ht="24.95" customHeight="1" x14ac:dyDescent="0.25">
      <c r="A477" s="98"/>
      <c r="B477" s="108"/>
      <c r="C477" s="102"/>
      <c r="D477" s="108"/>
      <c r="E477" s="106"/>
      <c r="F477" s="102"/>
      <c r="G477" s="67" t="s">
        <v>192</v>
      </c>
      <c r="H477" s="28">
        <v>0</v>
      </c>
      <c r="I477" s="22">
        <v>0</v>
      </c>
      <c r="J477" s="10"/>
      <c r="K477" s="12"/>
    </row>
    <row r="478" spans="1:11" ht="90" customHeight="1" outlineLevel="1" x14ac:dyDescent="0.25">
      <c r="A478" s="69"/>
      <c r="B478" s="68" t="s">
        <v>331</v>
      </c>
      <c r="C478" s="60" t="s">
        <v>82</v>
      </c>
      <c r="D478" s="59" t="s">
        <v>130</v>
      </c>
      <c r="E478" s="72">
        <v>45657</v>
      </c>
      <c r="F478" s="60"/>
      <c r="G478" s="60" t="s">
        <v>18</v>
      </c>
      <c r="H478" s="60" t="s">
        <v>18</v>
      </c>
      <c r="I478" s="60" t="s">
        <v>18</v>
      </c>
    </row>
    <row r="479" spans="1:11" ht="24.95" customHeight="1" x14ac:dyDescent="0.25">
      <c r="A479" s="98" t="s">
        <v>63</v>
      </c>
      <c r="B479" s="99" t="s">
        <v>332</v>
      </c>
      <c r="C479" s="102" t="s">
        <v>18</v>
      </c>
      <c r="D479" s="108" t="s">
        <v>117</v>
      </c>
      <c r="E479" s="102" t="s">
        <v>18</v>
      </c>
      <c r="F479" s="102" t="s">
        <v>18</v>
      </c>
      <c r="G479" s="67" t="s">
        <v>68</v>
      </c>
      <c r="H479" s="52">
        <f>H481</f>
        <v>2539.1999999999998</v>
      </c>
      <c r="I479" s="51">
        <f>I480+I481+I482</f>
        <v>1884.7</v>
      </c>
    </row>
    <row r="480" spans="1:11" ht="24.95" customHeight="1" x14ac:dyDescent="0.25">
      <c r="A480" s="98"/>
      <c r="B480" s="99"/>
      <c r="C480" s="102"/>
      <c r="D480" s="108"/>
      <c r="E480" s="102"/>
      <c r="F480" s="102"/>
      <c r="G480" s="67" t="s">
        <v>13</v>
      </c>
      <c r="H480" s="22">
        <v>0</v>
      </c>
      <c r="I480" s="28">
        <v>0</v>
      </c>
    </row>
    <row r="481" spans="1:10" ht="24.95" customHeight="1" x14ac:dyDescent="0.25">
      <c r="A481" s="98"/>
      <c r="B481" s="99"/>
      <c r="C481" s="102"/>
      <c r="D481" s="108"/>
      <c r="E481" s="102"/>
      <c r="F481" s="102"/>
      <c r="G481" s="67" t="s">
        <v>14</v>
      </c>
      <c r="H481" s="28">
        <v>2539.1999999999998</v>
      </c>
      <c r="I481" s="28">
        <v>1884.7</v>
      </c>
    </row>
    <row r="482" spans="1:10" ht="24.95" customHeight="1" x14ac:dyDescent="0.25">
      <c r="A482" s="98"/>
      <c r="B482" s="99"/>
      <c r="C482" s="102"/>
      <c r="D482" s="108"/>
      <c r="E482" s="102"/>
      <c r="F482" s="102"/>
      <c r="G482" s="67" t="s">
        <v>15</v>
      </c>
      <c r="H482" s="53">
        <v>0</v>
      </c>
      <c r="I482" s="53">
        <v>0</v>
      </c>
    </row>
    <row r="483" spans="1:10" s="26" customFormat="1" ht="24.95" customHeight="1" x14ac:dyDescent="0.25">
      <c r="A483" s="124"/>
      <c r="B483" s="110"/>
      <c r="C483" s="104"/>
      <c r="D483" s="109"/>
      <c r="E483" s="104"/>
      <c r="F483" s="104"/>
      <c r="G483" s="67" t="s">
        <v>192</v>
      </c>
      <c r="H483" s="53">
        <v>0</v>
      </c>
      <c r="I483" s="53">
        <v>0</v>
      </c>
      <c r="J483" s="10"/>
    </row>
    <row r="484" spans="1:10" ht="132.75" customHeight="1" x14ac:dyDescent="0.25">
      <c r="A484" s="69"/>
      <c r="B484" s="68" t="s">
        <v>333</v>
      </c>
      <c r="C484" s="60" t="s">
        <v>28</v>
      </c>
      <c r="D484" s="67" t="s">
        <v>26</v>
      </c>
      <c r="E484" s="60" t="s">
        <v>142</v>
      </c>
      <c r="F484" s="95" t="s">
        <v>401</v>
      </c>
      <c r="G484" s="60" t="s">
        <v>18</v>
      </c>
      <c r="H484" s="60" t="s">
        <v>18</v>
      </c>
      <c r="I484" s="60" t="s">
        <v>18</v>
      </c>
    </row>
    <row r="485" spans="1:10" ht="39.950000000000003" customHeight="1" x14ac:dyDescent="0.25">
      <c r="A485" s="98" t="s">
        <v>85</v>
      </c>
      <c r="B485" s="103" t="s">
        <v>334</v>
      </c>
      <c r="C485" s="101" t="s">
        <v>18</v>
      </c>
      <c r="D485" s="103" t="s">
        <v>157</v>
      </c>
      <c r="E485" s="101" t="s">
        <v>18</v>
      </c>
      <c r="F485" s="101" t="s">
        <v>18</v>
      </c>
      <c r="G485" s="24" t="s">
        <v>68</v>
      </c>
      <c r="H485" s="54">
        <f>H486+H487</f>
        <v>3454.9</v>
      </c>
      <c r="I485" s="54">
        <f>I486+I487</f>
        <v>3454.9</v>
      </c>
    </row>
    <row r="486" spans="1:10" ht="39.950000000000003" customHeight="1" x14ac:dyDescent="0.25">
      <c r="A486" s="124"/>
      <c r="B486" s="103"/>
      <c r="C486" s="155"/>
      <c r="D486" s="155"/>
      <c r="E486" s="155"/>
      <c r="F486" s="155"/>
      <c r="G486" s="24" t="s">
        <v>14</v>
      </c>
      <c r="H486" s="55">
        <f>H490</f>
        <v>2701.3</v>
      </c>
      <c r="I486" s="55">
        <f>I490</f>
        <v>2701.3</v>
      </c>
    </row>
    <row r="487" spans="1:10" ht="39.950000000000003" customHeight="1" x14ac:dyDescent="0.25">
      <c r="A487" s="124"/>
      <c r="B487" s="103"/>
      <c r="C487" s="155"/>
      <c r="D487" s="155"/>
      <c r="E487" s="155"/>
      <c r="F487" s="155"/>
      <c r="G487" s="24" t="s">
        <v>15</v>
      </c>
      <c r="H487" s="55">
        <f>H491+H498</f>
        <v>753.59999999999991</v>
      </c>
      <c r="I487" s="55">
        <f>I491+I498</f>
        <v>753.59999999999991</v>
      </c>
    </row>
    <row r="488" spans="1:10" ht="24.95" customHeight="1" outlineLevel="1" x14ac:dyDescent="0.25">
      <c r="A488" s="133" t="s">
        <v>86</v>
      </c>
      <c r="B488" s="99" t="s">
        <v>335</v>
      </c>
      <c r="C488" s="102" t="s">
        <v>82</v>
      </c>
      <c r="D488" s="103"/>
      <c r="E488" s="113">
        <v>45657</v>
      </c>
      <c r="F488" s="99"/>
      <c r="G488" s="24" t="s">
        <v>68</v>
      </c>
      <c r="H488" s="55">
        <f>H490+H491</f>
        <v>3001.5</v>
      </c>
      <c r="I488" s="55">
        <f>I490+I491</f>
        <v>3001.5</v>
      </c>
    </row>
    <row r="489" spans="1:10" s="26" customFormat="1" ht="24.95" customHeight="1" outlineLevel="1" x14ac:dyDescent="0.25">
      <c r="A489" s="133"/>
      <c r="B489" s="99"/>
      <c r="C489" s="102"/>
      <c r="D489" s="103"/>
      <c r="E489" s="113"/>
      <c r="F489" s="99"/>
      <c r="G489" s="24" t="s">
        <v>13</v>
      </c>
      <c r="H489" s="55">
        <v>0</v>
      </c>
      <c r="I489" s="55">
        <v>0</v>
      </c>
      <c r="J489" s="10"/>
    </row>
    <row r="490" spans="1:10" ht="24.95" customHeight="1" outlineLevel="1" x14ac:dyDescent="0.25">
      <c r="A490" s="132"/>
      <c r="B490" s="99"/>
      <c r="C490" s="104"/>
      <c r="D490" s="105"/>
      <c r="E490" s="104"/>
      <c r="F490" s="110"/>
      <c r="G490" s="24" t="s">
        <v>14</v>
      </c>
      <c r="H490" s="55">
        <v>2701.3</v>
      </c>
      <c r="I490" s="55">
        <v>2701.3</v>
      </c>
    </row>
    <row r="491" spans="1:10" ht="24.95" customHeight="1" outlineLevel="1" x14ac:dyDescent="0.25">
      <c r="A491" s="132"/>
      <c r="B491" s="99"/>
      <c r="C491" s="104"/>
      <c r="D491" s="105"/>
      <c r="E491" s="104"/>
      <c r="F491" s="110"/>
      <c r="G491" s="24" t="s">
        <v>15</v>
      </c>
      <c r="H491" s="55">
        <v>300.2</v>
      </c>
      <c r="I491" s="55">
        <v>300.2</v>
      </c>
    </row>
    <row r="492" spans="1:10" s="26" customFormat="1" ht="24.95" customHeight="1" outlineLevel="1" x14ac:dyDescent="0.25">
      <c r="A492" s="119"/>
      <c r="B492" s="110"/>
      <c r="C492" s="104"/>
      <c r="D492" s="105"/>
      <c r="E492" s="104"/>
      <c r="F492" s="110"/>
      <c r="G492" s="24" t="s">
        <v>192</v>
      </c>
      <c r="H492" s="55">
        <v>0</v>
      </c>
      <c r="I492" s="22">
        <v>0</v>
      </c>
      <c r="J492" s="10"/>
    </row>
    <row r="493" spans="1:10" ht="107.25" customHeight="1" outlineLevel="1" x14ac:dyDescent="0.25">
      <c r="A493" s="69"/>
      <c r="B493" s="68" t="s">
        <v>336</v>
      </c>
      <c r="C493" s="60" t="s">
        <v>82</v>
      </c>
      <c r="D493" s="67" t="s">
        <v>158</v>
      </c>
      <c r="E493" s="58">
        <v>45657</v>
      </c>
      <c r="F493" s="68"/>
      <c r="G493" s="60" t="s">
        <v>18</v>
      </c>
      <c r="H493" s="60" t="s">
        <v>18</v>
      </c>
      <c r="I493" s="60" t="s">
        <v>18</v>
      </c>
    </row>
    <row r="494" spans="1:10" ht="76.5" customHeight="1" outlineLevel="1" x14ac:dyDescent="0.25">
      <c r="A494" s="70"/>
      <c r="B494" s="64" t="s">
        <v>337</v>
      </c>
      <c r="C494" s="65" t="s">
        <v>82</v>
      </c>
      <c r="D494" s="71" t="s">
        <v>159</v>
      </c>
      <c r="E494" s="58">
        <v>45657</v>
      </c>
      <c r="F494" s="64"/>
      <c r="G494" s="60" t="s">
        <v>18</v>
      </c>
      <c r="H494" s="60" t="s">
        <v>18</v>
      </c>
      <c r="I494" s="60" t="s">
        <v>18</v>
      </c>
    </row>
    <row r="495" spans="1:10" s="26" customFormat="1" ht="24.95" customHeight="1" outlineLevel="1" x14ac:dyDescent="0.25">
      <c r="A495" s="132" t="s">
        <v>182</v>
      </c>
      <c r="B495" s="110" t="s">
        <v>338</v>
      </c>
      <c r="C495" s="104" t="s">
        <v>82</v>
      </c>
      <c r="D495" s="103" t="s">
        <v>158</v>
      </c>
      <c r="E495" s="113">
        <v>45657</v>
      </c>
      <c r="F495" s="110"/>
      <c r="G495" s="67" t="s">
        <v>68</v>
      </c>
      <c r="H495" s="28">
        <f>H496+H497+H498+H499</f>
        <v>453.4</v>
      </c>
      <c r="I495" s="28">
        <f>I496+I497+I498+I499</f>
        <v>453.4</v>
      </c>
      <c r="J495" s="10"/>
    </row>
    <row r="496" spans="1:10" s="26" customFormat="1" ht="24.95" customHeight="1" outlineLevel="1" x14ac:dyDescent="0.25">
      <c r="A496" s="119"/>
      <c r="B496" s="110"/>
      <c r="C496" s="104"/>
      <c r="D496" s="105"/>
      <c r="E496" s="104"/>
      <c r="F496" s="110"/>
      <c r="G496" s="67" t="s">
        <v>13</v>
      </c>
      <c r="H496" s="28">
        <v>0</v>
      </c>
      <c r="I496" s="28">
        <v>0</v>
      </c>
      <c r="J496" s="10"/>
    </row>
    <row r="497" spans="1:11" s="26" customFormat="1" ht="24.95" customHeight="1" outlineLevel="1" x14ac:dyDescent="0.25">
      <c r="A497" s="119"/>
      <c r="B497" s="110"/>
      <c r="C497" s="104"/>
      <c r="D497" s="105"/>
      <c r="E497" s="104"/>
      <c r="F497" s="110"/>
      <c r="G497" s="67" t="s">
        <v>14</v>
      </c>
      <c r="H497" s="28">
        <v>0</v>
      </c>
      <c r="I497" s="28">
        <v>0</v>
      </c>
      <c r="J497" s="10"/>
    </row>
    <row r="498" spans="1:11" s="26" customFormat="1" ht="24.95" customHeight="1" outlineLevel="1" x14ac:dyDescent="0.25">
      <c r="A498" s="119"/>
      <c r="B498" s="110"/>
      <c r="C498" s="104"/>
      <c r="D498" s="105"/>
      <c r="E498" s="104"/>
      <c r="F498" s="110"/>
      <c r="G498" s="67" t="s">
        <v>15</v>
      </c>
      <c r="H498" s="28">
        <v>453.4</v>
      </c>
      <c r="I498" s="28">
        <v>453.4</v>
      </c>
      <c r="J498" s="10"/>
    </row>
    <row r="499" spans="1:11" ht="24.95" customHeight="1" outlineLevel="1" x14ac:dyDescent="0.25">
      <c r="A499" s="119"/>
      <c r="B499" s="110"/>
      <c r="C499" s="104"/>
      <c r="D499" s="105"/>
      <c r="E499" s="104"/>
      <c r="F499" s="110"/>
      <c r="G499" s="67" t="s">
        <v>192</v>
      </c>
      <c r="H499" s="28">
        <v>0</v>
      </c>
      <c r="I499" s="28">
        <v>0</v>
      </c>
    </row>
    <row r="500" spans="1:11" ht="105.75" customHeight="1" outlineLevel="1" x14ac:dyDescent="0.25">
      <c r="A500" s="36"/>
      <c r="B500" s="67" t="s">
        <v>339</v>
      </c>
      <c r="C500" s="60" t="s">
        <v>82</v>
      </c>
      <c r="D500" s="67" t="s">
        <v>158</v>
      </c>
      <c r="E500" s="72">
        <v>45657</v>
      </c>
      <c r="F500" s="36"/>
      <c r="G500" s="60" t="s">
        <v>18</v>
      </c>
      <c r="H500" s="60" t="s">
        <v>18</v>
      </c>
      <c r="I500" s="60" t="s">
        <v>18</v>
      </c>
    </row>
    <row r="501" spans="1:11" ht="15.75" customHeight="1" x14ac:dyDescent="0.25">
      <c r="A501" s="151" t="s">
        <v>11</v>
      </c>
      <c r="B501" s="151"/>
      <c r="C501" s="151"/>
      <c r="D501" s="151"/>
      <c r="E501" s="151"/>
      <c r="F501" s="151"/>
      <c r="G501" s="151"/>
      <c r="H501" s="151"/>
      <c r="I501" s="151"/>
      <c r="K501" s="12"/>
    </row>
    <row r="502" spans="1:11" ht="24.95" customHeight="1" x14ac:dyDescent="0.25">
      <c r="A502" s="98" t="s">
        <v>64</v>
      </c>
      <c r="B502" s="99" t="s">
        <v>340</v>
      </c>
      <c r="C502" s="102" t="s">
        <v>18</v>
      </c>
      <c r="D502" s="103" t="s">
        <v>116</v>
      </c>
      <c r="E502" s="102" t="s">
        <v>18</v>
      </c>
      <c r="F502" s="102" t="s">
        <v>18</v>
      </c>
      <c r="G502" s="67" t="s">
        <v>68</v>
      </c>
      <c r="H502" s="51">
        <f>H504+H505</f>
        <v>22779.5</v>
      </c>
      <c r="I502" s="51">
        <f>I504+I505</f>
        <v>22779.5</v>
      </c>
      <c r="K502" s="35"/>
    </row>
    <row r="503" spans="1:11" ht="24.95" customHeight="1" x14ac:dyDescent="0.25">
      <c r="A503" s="98"/>
      <c r="B503" s="99"/>
      <c r="C503" s="102"/>
      <c r="D503" s="103"/>
      <c r="E503" s="102"/>
      <c r="F503" s="102"/>
      <c r="G503" s="67" t="s">
        <v>13</v>
      </c>
      <c r="H503" s="28">
        <v>0</v>
      </c>
      <c r="I503" s="28">
        <v>0</v>
      </c>
      <c r="K503" s="13"/>
    </row>
    <row r="504" spans="1:11" ht="24.95" customHeight="1" x14ac:dyDescent="0.25">
      <c r="A504" s="98"/>
      <c r="B504" s="99"/>
      <c r="C504" s="102"/>
      <c r="D504" s="103"/>
      <c r="E504" s="102"/>
      <c r="F504" s="102"/>
      <c r="G504" s="27" t="s">
        <v>14</v>
      </c>
      <c r="H504" s="28">
        <f>H509</f>
        <v>13667.7</v>
      </c>
      <c r="I504" s="28">
        <f>I509</f>
        <v>13667.7</v>
      </c>
      <c r="K504" s="13"/>
    </row>
    <row r="505" spans="1:11" ht="24.95" customHeight="1" x14ac:dyDescent="0.25">
      <c r="A505" s="98"/>
      <c r="B505" s="99"/>
      <c r="C505" s="102"/>
      <c r="D505" s="103"/>
      <c r="E505" s="102"/>
      <c r="F505" s="102"/>
      <c r="G505" s="27" t="s">
        <v>15</v>
      </c>
      <c r="H505" s="28">
        <f>H510</f>
        <v>9111.7999999999993</v>
      </c>
      <c r="I505" s="28">
        <f>I510</f>
        <v>9111.7999999999993</v>
      </c>
      <c r="K505" s="13"/>
    </row>
    <row r="506" spans="1:11" s="26" customFormat="1" ht="27" customHeight="1" x14ac:dyDescent="0.25">
      <c r="A506" s="124"/>
      <c r="B506" s="110"/>
      <c r="C506" s="104"/>
      <c r="D506" s="105"/>
      <c r="E506" s="104"/>
      <c r="F506" s="104"/>
      <c r="G506" s="27" t="s">
        <v>192</v>
      </c>
      <c r="H506" s="28">
        <v>0</v>
      </c>
      <c r="I506" s="28">
        <v>0</v>
      </c>
      <c r="J506" s="10"/>
      <c r="K506" s="13"/>
    </row>
    <row r="507" spans="1:11" ht="30" customHeight="1" outlineLevel="1" x14ac:dyDescent="0.25">
      <c r="A507" s="100" t="s">
        <v>96</v>
      </c>
      <c r="B507" s="99" t="s">
        <v>341</v>
      </c>
      <c r="C507" s="102" t="s">
        <v>82</v>
      </c>
      <c r="D507" s="103" t="s">
        <v>160</v>
      </c>
      <c r="E507" s="106">
        <v>45657</v>
      </c>
      <c r="F507" s="111"/>
      <c r="G507" s="67" t="s">
        <v>68</v>
      </c>
      <c r="H507" s="22">
        <f>H509+H510</f>
        <v>22779.5</v>
      </c>
      <c r="I507" s="22">
        <f>I509+I510</f>
        <v>22779.5</v>
      </c>
    </row>
    <row r="508" spans="1:11" s="26" customFormat="1" ht="30" customHeight="1" outlineLevel="1" x14ac:dyDescent="0.25">
      <c r="A508" s="100"/>
      <c r="B508" s="99"/>
      <c r="C508" s="102"/>
      <c r="D508" s="103"/>
      <c r="E508" s="106"/>
      <c r="F508" s="111"/>
      <c r="G508" s="67" t="s">
        <v>13</v>
      </c>
      <c r="H508" s="22">
        <v>0</v>
      </c>
      <c r="I508" s="22">
        <v>0</v>
      </c>
      <c r="J508" s="10"/>
    </row>
    <row r="509" spans="1:11" ht="30" customHeight="1" outlineLevel="1" x14ac:dyDescent="0.25">
      <c r="A509" s="100"/>
      <c r="B509" s="99"/>
      <c r="C509" s="102"/>
      <c r="D509" s="103"/>
      <c r="E509" s="101"/>
      <c r="F509" s="111"/>
      <c r="G509" s="67" t="s">
        <v>14</v>
      </c>
      <c r="H509" s="22">
        <v>13667.7</v>
      </c>
      <c r="I509" s="22">
        <v>13667.7</v>
      </c>
    </row>
    <row r="510" spans="1:11" ht="30" customHeight="1" outlineLevel="1" x14ac:dyDescent="0.25">
      <c r="A510" s="100"/>
      <c r="B510" s="99"/>
      <c r="C510" s="102"/>
      <c r="D510" s="103"/>
      <c r="E510" s="101"/>
      <c r="F510" s="111"/>
      <c r="G510" s="67" t="s">
        <v>15</v>
      </c>
      <c r="H510" s="22">
        <v>9111.7999999999993</v>
      </c>
      <c r="I510" s="22">
        <v>9111.7999999999993</v>
      </c>
    </row>
    <row r="511" spans="1:11" s="26" customFormat="1" ht="30" customHeight="1" outlineLevel="1" x14ac:dyDescent="0.25">
      <c r="A511" s="119"/>
      <c r="B511" s="110"/>
      <c r="C511" s="104"/>
      <c r="D511" s="105"/>
      <c r="E511" s="107"/>
      <c r="F511" s="112"/>
      <c r="G511" s="67" t="s">
        <v>192</v>
      </c>
      <c r="H511" s="22">
        <v>0</v>
      </c>
      <c r="I511" s="22">
        <v>0</v>
      </c>
      <c r="J511" s="10"/>
    </row>
    <row r="512" spans="1:11" ht="104.25" customHeight="1" outlineLevel="1" x14ac:dyDescent="0.25">
      <c r="A512" s="69"/>
      <c r="B512" s="68" t="s">
        <v>342</v>
      </c>
      <c r="C512" s="60" t="s">
        <v>28</v>
      </c>
      <c r="D512" s="67" t="s">
        <v>161</v>
      </c>
      <c r="E512" s="62" t="s">
        <v>143</v>
      </c>
      <c r="F512" s="68" t="s">
        <v>375</v>
      </c>
      <c r="G512" s="60" t="s">
        <v>18</v>
      </c>
      <c r="H512" s="60" t="s">
        <v>18</v>
      </c>
      <c r="I512" s="60" t="s">
        <v>18</v>
      </c>
    </row>
    <row r="513" spans="1:11" ht="99.75" customHeight="1" outlineLevel="1" x14ac:dyDescent="0.25">
      <c r="A513" s="69"/>
      <c r="B513" s="68" t="s">
        <v>343</v>
      </c>
      <c r="C513" s="60" t="s">
        <v>28</v>
      </c>
      <c r="D513" s="67" t="s">
        <v>161</v>
      </c>
      <c r="E513" s="60" t="s">
        <v>144</v>
      </c>
      <c r="F513" s="68" t="s">
        <v>395</v>
      </c>
      <c r="G513" s="60" t="s">
        <v>18</v>
      </c>
      <c r="H513" s="60" t="s">
        <v>18</v>
      </c>
      <c r="I513" s="60" t="s">
        <v>18</v>
      </c>
    </row>
    <row r="514" spans="1:11" ht="24.95" customHeight="1" x14ac:dyDescent="0.25">
      <c r="A514" s="98" t="s">
        <v>105</v>
      </c>
      <c r="B514" s="99" t="s">
        <v>344</v>
      </c>
      <c r="C514" s="102" t="s">
        <v>18</v>
      </c>
      <c r="D514" s="103" t="s">
        <v>118</v>
      </c>
      <c r="E514" s="102" t="s">
        <v>18</v>
      </c>
      <c r="F514" s="102" t="s">
        <v>18</v>
      </c>
      <c r="G514" s="67" t="s">
        <v>68</v>
      </c>
      <c r="H514" s="28">
        <v>0</v>
      </c>
      <c r="I514" s="28">
        <v>0</v>
      </c>
    </row>
    <row r="515" spans="1:11" s="26" customFormat="1" ht="24.95" customHeight="1" x14ac:dyDescent="0.25">
      <c r="A515" s="98"/>
      <c r="B515" s="99"/>
      <c r="C515" s="102"/>
      <c r="D515" s="103"/>
      <c r="E515" s="102"/>
      <c r="F515" s="102"/>
      <c r="G515" s="67" t="s">
        <v>13</v>
      </c>
      <c r="H515" s="28">
        <v>0</v>
      </c>
      <c r="I515" s="28">
        <v>0</v>
      </c>
      <c r="J515" s="10"/>
    </row>
    <row r="516" spans="1:11" ht="24.95" customHeight="1" x14ac:dyDescent="0.25">
      <c r="A516" s="124"/>
      <c r="B516" s="99"/>
      <c r="C516" s="104"/>
      <c r="D516" s="105"/>
      <c r="E516" s="104"/>
      <c r="F516" s="104"/>
      <c r="G516" s="67" t="s">
        <v>14</v>
      </c>
      <c r="H516" s="28">
        <v>0</v>
      </c>
      <c r="I516" s="28">
        <v>0</v>
      </c>
    </row>
    <row r="517" spans="1:11" s="26" customFormat="1" ht="24.95" customHeight="1" x14ac:dyDescent="0.25">
      <c r="A517" s="124"/>
      <c r="B517" s="99"/>
      <c r="C517" s="104"/>
      <c r="D517" s="105"/>
      <c r="E517" s="104"/>
      <c r="F517" s="104"/>
      <c r="G517" s="67" t="s">
        <v>15</v>
      </c>
      <c r="H517" s="28">
        <v>0</v>
      </c>
      <c r="I517" s="28">
        <v>0</v>
      </c>
      <c r="J517" s="10"/>
    </row>
    <row r="518" spans="1:11" ht="25.5" customHeight="1" x14ac:dyDescent="0.25">
      <c r="A518" s="124"/>
      <c r="B518" s="99"/>
      <c r="C518" s="104"/>
      <c r="D518" s="105"/>
      <c r="E518" s="104"/>
      <c r="F518" s="104"/>
      <c r="G518" s="67" t="s">
        <v>192</v>
      </c>
      <c r="H518" s="28">
        <v>0</v>
      </c>
      <c r="I518" s="28">
        <v>0</v>
      </c>
    </row>
    <row r="519" spans="1:11" ht="24.95" customHeight="1" outlineLevel="1" x14ac:dyDescent="0.25">
      <c r="A519" s="100" t="s">
        <v>106</v>
      </c>
      <c r="B519" s="99" t="s">
        <v>345</v>
      </c>
      <c r="C519" s="102" t="s">
        <v>82</v>
      </c>
      <c r="D519" s="103" t="s">
        <v>118</v>
      </c>
      <c r="E519" s="106">
        <v>45657</v>
      </c>
      <c r="F519" s="101"/>
      <c r="G519" s="67" t="s">
        <v>68</v>
      </c>
      <c r="H519" s="28">
        <v>0</v>
      </c>
      <c r="I519" s="28">
        <v>0</v>
      </c>
    </row>
    <row r="520" spans="1:11" ht="24.95" customHeight="1" outlineLevel="1" x14ac:dyDescent="0.25">
      <c r="A520" s="100"/>
      <c r="B520" s="99"/>
      <c r="C520" s="102"/>
      <c r="D520" s="103"/>
      <c r="E520" s="101"/>
      <c r="F520" s="101"/>
      <c r="G520" s="67" t="s">
        <v>13</v>
      </c>
      <c r="H520" s="28">
        <v>0</v>
      </c>
      <c r="I520" s="28">
        <v>0</v>
      </c>
    </row>
    <row r="521" spans="1:11" ht="24.95" customHeight="1" outlineLevel="1" x14ac:dyDescent="0.25">
      <c r="A521" s="100"/>
      <c r="B521" s="99"/>
      <c r="C521" s="102"/>
      <c r="D521" s="103"/>
      <c r="E521" s="101"/>
      <c r="F521" s="101"/>
      <c r="G521" s="67" t="s">
        <v>14</v>
      </c>
      <c r="H521" s="28">
        <v>0</v>
      </c>
      <c r="I521" s="28">
        <v>0</v>
      </c>
    </row>
    <row r="522" spans="1:11" ht="24.95" customHeight="1" outlineLevel="1" x14ac:dyDescent="0.25">
      <c r="A522" s="100"/>
      <c r="B522" s="99"/>
      <c r="C522" s="102"/>
      <c r="D522" s="103"/>
      <c r="E522" s="101"/>
      <c r="F522" s="101"/>
      <c r="G522" s="67" t="s">
        <v>15</v>
      </c>
      <c r="H522" s="28">
        <v>0</v>
      </c>
      <c r="I522" s="28">
        <v>0</v>
      </c>
    </row>
    <row r="523" spans="1:11" ht="24.95" customHeight="1" outlineLevel="1" x14ac:dyDescent="0.25">
      <c r="A523" s="100"/>
      <c r="B523" s="99"/>
      <c r="C523" s="102"/>
      <c r="D523" s="103"/>
      <c r="E523" s="101"/>
      <c r="F523" s="101"/>
      <c r="G523" s="67" t="s">
        <v>192</v>
      </c>
      <c r="H523" s="28">
        <v>0</v>
      </c>
      <c r="I523" s="28">
        <v>0</v>
      </c>
    </row>
    <row r="524" spans="1:11" ht="106.5" customHeight="1" outlineLevel="1" x14ac:dyDescent="0.25">
      <c r="A524" s="69"/>
      <c r="B524" s="63" t="s">
        <v>346</v>
      </c>
      <c r="C524" s="60" t="s">
        <v>82</v>
      </c>
      <c r="D524" s="67" t="s">
        <v>118</v>
      </c>
      <c r="E524" s="60" t="s">
        <v>152</v>
      </c>
      <c r="F524" s="62"/>
      <c r="G524" s="60" t="s">
        <v>18</v>
      </c>
      <c r="H524" s="60" t="s">
        <v>18</v>
      </c>
      <c r="I524" s="60" t="s">
        <v>18</v>
      </c>
    </row>
    <row r="525" spans="1:11" ht="108" customHeight="1" outlineLevel="1" x14ac:dyDescent="0.25">
      <c r="A525" s="69"/>
      <c r="B525" s="68" t="s">
        <v>347</v>
      </c>
      <c r="C525" s="60" t="s">
        <v>82</v>
      </c>
      <c r="D525" s="67" t="s">
        <v>118</v>
      </c>
      <c r="E525" s="60" t="s">
        <v>152</v>
      </c>
      <c r="F525" s="62"/>
      <c r="G525" s="60" t="s">
        <v>18</v>
      </c>
      <c r="H525" s="60" t="s">
        <v>18</v>
      </c>
      <c r="I525" s="60" t="s">
        <v>18</v>
      </c>
    </row>
    <row r="526" spans="1:11" ht="27" customHeight="1" x14ac:dyDescent="0.25">
      <c r="A526" s="98" t="s">
        <v>65</v>
      </c>
      <c r="B526" s="99" t="s">
        <v>348</v>
      </c>
      <c r="C526" s="102" t="s">
        <v>18</v>
      </c>
      <c r="D526" s="108" t="s">
        <v>118</v>
      </c>
      <c r="E526" s="102" t="s">
        <v>18</v>
      </c>
      <c r="F526" s="102" t="s">
        <v>18</v>
      </c>
      <c r="G526" s="67" t="s">
        <v>68</v>
      </c>
      <c r="H526" s="51">
        <f>H527+H528+H529+H530</f>
        <v>500</v>
      </c>
      <c r="I526" s="51">
        <f>I527+I528+I529+I530</f>
        <v>156.4</v>
      </c>
      <c r="K526" s="13"/>
    </row>
    <row r="527" spans="1:11" ht="27" customHeight="1" x14ac:dyDescent="0.25">
      <c r="A527" s="98"/>
      <c r="B527" s="99"/>
      <c r="C527" s="102"/>
      <c r="D527" s="108"/>
      <c r="E527" s="102"/>
      <c r="F527" s="102"/>
      <c r="G527" s="67" t="s">
        <v>13</v>
      </c>
      <c r="H527" s="28">
        <v>0</v>
      </c>
      <c r="I527" s="28">
        <v>0</v>
      </c>
      <c r="K527" s="13"/>
    </row>
    <row r="528" spans="1:11" ht="27" customHeight="1" x14ac:dyDescent="0.25">
      <c r="A528" s="98"/>
      <c r="B528" s="99"/>
      <c r="C528" s="102"/>
      <c r="D528" s="108"/>
      <c r="E528" s="102"/>
      <c r="F528" s="102"/>
      <c r="G528" s="27" t="s">
        <v>14</v>
      </c>
      <c r="H528" s="28">
        <v>0</v>
      </c>
      <c r="I528" s="28">
        <v>0</v>
      </c>
      <c r="K528" s="13"/>
    </row>
    <row r="529" spans="1:11" ht="27" customHeight="1" x14ac:dyDescent="0.25">
      <c r="A529" s="98"/>
      <c r="B529" s="99"/>
      <c r="C529" s="102"/>
      <c r="D529" s="108"/>
      <c r="E529" s="102"/>
      <c r="F529" s="102"/>
      <c r="G529" s="67" t="s">
        <v>15</v>
      </c>
      <c r="H529" s="28">
        <f>H531</f>
        <v>500</v>
      </c>
      <c r="I529" s="28">
        <v>156.4</v>
      </c>
      <c r="K529" s="13"/>
    </row>
    <row r="530" spans="1:11" s="26" customFormat="1" ht="27" customHeight="1" x14ac:dyDescent="0.25">
      <c r="A530" s="124"/>
      <c r="B530" s="110"/>
      <c r="C530" s="104"/>
      <c r="D530" s="109"/>
      <c r="E530" s="104"/>
      <c r="F530" s="104"/>
      <c r="G530" s="67" t="s">
        <v>192</v>
      </c>
      <c r="H530" s="28">
        <v>0</v>
      </c>
      <c r="I530" s="28">
        <v>0</v>
      </c>
      <c r="J530" s="10"/>
      <c r="K530" s="13"/>
    </row>
    <row r="531" spans="1:11" ht="24.95" customHeight="1" outlineLevel="1" x14ac:dyDescent="0.25">
      <c r="A531" s="98" t="s">
        <v>183</v>
      </c>
      <c r="B531" s="108" t="s">
        <v>349</v>
      </c>
      <c r="C531" s="102" t="s">
        <v>82</v>
      </c>
      <c r="D531" s="108" t="s">
        <v>118</v>
      </c>
      <c r="E531" s="106">
        <v>45657</v>
      </c>
      <c r="F531" s="101"/>
      <c r="G531" s="67" t="s">
        <v>68</v>
      </c>
      <c r="H531" s="22">
        <v>500</v>
      </c>
      <c r="I531" s="22">
        <v>156.4</v>
      </c>
    </row>
    <row r="532" spans="1:11" s="26" customFormat="1" ht="24.95" customHeight="1" x14ac:dyDescent="0.25">
      <c r="A532" s="98"/>
      <c r="B532" s="108"/>
      <c r="C532" s="102"/>
      <c r="D532" s="108"/>
      <c r="E532" s="106"/>
      <c r="F532" s="101"/>
      <c r="G532" s="67" t="s">
        <v>13</v>
      </c>
      <c r="H532" s="28">
        <v>0</v>
      </c>
      <c r="I532" s="28">
        <v>0</v>
      </c>
      <c r="J532" s="10"/>
      <c r="K532" s="13"/>
    </row>
    <row r="533" spans="1:11" s="26" customFormat="1" ht="24.95" customHeight="1" x14ac:dyDescent="0.25">
      <c r="A533" s="98"/>
      <c r="B533" s="108"/>
      <c r="C533" s="102"/>
      <c r="D533" s="108"/>
      <c r="E533" s="106"/>
      <c r="F533" s="101"/>
      <c r="G533" s="27" t="s">
        <v>14</v>
      </c>
      <c r="H533" s="28">
        <v>0</v>
      </c>
      <c r="I533" s="28">
        <v>0</v>
      </c>
      <c r="J533" s="10"/>
      <c r="K533" s="13"/>
    </row>
    <row r="534" spans="1:11" s="26" customFormat="1" ht="24.95" customHeight="1" x14ac:dyDescent="0.25">
      <c r="A534" s="98"/>
      <c r="B534" s="108"/>
      <c r="C534" s="102"/>
      <c r="D534" s="108"/>
      <c r="E534" s="106"/>
      <c r="F534" s="101"/>
      <c r="G534" s="67" t="s">
        <v>15</v>
      </c>
      <c r="H534" s="28">
        <v>0</v>
      </c>
      <c r="I534" s="28">
        <v>0</v>
      </c>
      <c r="J534" s="10"/>
      <c r="K534" s="13"/>
    </row>
    <row r="535" spans="1:11" s="26" customFormat="1" ht="24.95" customHeight="1" x14ac:dyDescent="0.25">
      <c r="A535" s="98"/>
      <c r="B535" s="108"/>
      <c r="C535" s="102"/>
      <c r="D535" s="108"/>
      <c r="E535" s="106"/>
      <c r="F535" s="101"/>
      <c r="G535" s="67" t="s">
        <v>192</v>
      </c>
      <c r="H535" s="28">
        <v>0</v>
      </c>
      <c r="I535" s="28">
        <v>0</v>
      </c>
      <c r="J535" s="10"/>
      <c r="K535" s="13"/>
    </row>
    <row r="536" spans="1:11" ht="104.25" customHeight="1" outlineLevel="1" x14ac:dyDescent="0.25">
      <c r="A536" s="69"/>
      <c r="B536" s="68" t="s">
        <v>350</v>
      </c>
      <c r="C536" s="60" t="s">
        <v>82</v>
      </c>
      <c r="D536" s="67" t="s">
        <v>118</v>
      </c>
      <c r="E536" s="60" t="s">
        <v>152</v>
      </c>
      <c r="F536" s="62"/>
      <c r="G536" s="60" t="s">
        <v>18</v>
      </c>
      <c r="H536" s="60" t="s">
        <v>18</v>
      </c>
      <c r="I536" s="60" t="s">
        <v>18</v>
      </c>
    </row>
    <row r="537" spans="1:11" ht="108.75" customHeight="1" outlineLevel="1" x14ac:dyDescent="0.25">
      <c r="A537" s="69"/>
      <c r="B537" s="68" t="s">
        <v>351</v>
      </c>
      <c r="C537" s="60" t="s">
        <v>82</v>
      </c>
      <c r="D537" s="67" t="s">
        <v>118</v>
      </c>
      <c r="E537" s="60" t="s">
        <v>152</v>
      </c>
      <c r="F537" s="62"/>
      <c r="G537" s="60" t="s">
        <v>18</v>
      </c>
      <c r="H537" s="60" t="s">
        <v>18</v>
      </c>
      <c r="I537" s="60" t="s">
        <v>18</v>
      </c>
    </row>
    <row r="538" spans="1:11" ht="99" customHeight="1" outlineLevel="1" x14ac:dyDescent="0.25">
      <c r="A538" s="69"/>
      <c r="B538" s="68" t="s">
        <v>393</v>
      </c>
      <c r="C538" s="60" t="s">
        <v>82</v>
      </c>
      <c r="D538" s="67" t="s">
        <v>118</v>
      </c>
      <c r="E538" s="60" t="s">
        <v>152</v>
      </c>
      <c r="F538" s="62"/>
      <c r="G538" s="60" t="s">
        <v>18</v>
      </c>
      <c r="H538" s="60" t="s">
        <v>18</v>
      </c>
      <c r="I538" s="60" t="s">
        <v>18</v>
      </c>
    </row>
    <row r="539" spans="1:11" ht="35.1" customHeight="1" outlineLevel="1" x14ac:dyDescent="0.25">
      <c r="A539" s="98" t="s">
        <v>66</v>
      </c>
      <c r="B539" s="99" t="s">
        <v>352</v>
      </c>
      <c r="C539" s="102" t="s">
        <v>18</v>
      </c>
      <c r="D539" s="103" t="s">
        <v>162</v>
      </c>
      <c r="E539" s="102" t="s">
        <v>18</v>
      </c>
      <c r="F539" s="101" t="s">
        <v>18</v>
      </c>
      <c r="G539" s="24" t="s">
        <v>68</v>
      </c>
      <c r="H539" s="52">
        <f>H540+H541</f>
        <v>15652.1</v>
      </c>
      <c r="I539" s="52">
        <f>I540+I541</f>
        <v>11423.800000000001</v>
      </c>
    </row>
    <row r="540" spans="1:11" ht="35.1" customHeight="1" outlineLevel="1" x14ac:dyDescent="0.25">
      <c r="A540" s="124"/>
      <c r="B540" s="99"/>
      <c r="C540" s="104"/>
      <c r="D540" s="105"/>
      <c r="E540" s="104"/>
      <c r="F540" s="107"/>
      <c r="G540" s="24" t="s">
        <v>13</v>
      </c>
      <c r="H540" s="22">
        <f>13312.5+1638.9</f>
        <v>14951.4</v>
      </c>
      <c r="I540" s="22">
        <f>I545</f>
        <v>10852.6</v>
      </c>
    </row>
    <row r="541" spans="1:11" ht="35.1" customHeight="1" outlineLevel="1" x14ac:dyDescent="0.25">
      <c r="A541" s="124"/>
      <c r="B541" s="99"/>
      <c r="C541" s="104"/>
      <c r="D541" s="105"/>
      <c r="E541" s="104"/>
      <c r="F541" s="107"/>
      <c r="G541" s="24" t="s">
        <v>14</v>
      </c>
      <c r="H541" s="22">
        <v>700.7</v>
      </c>
      <c r="I541" s="22">
        <f>I546</f>
        <v>571.20000000000005</v>
      </c>
    </row>
    <row r="542" spans="1:11" s="26" customFormat="1" ht="35.1" customHeight="1" outlineLevel="1" x14ac:dyDescent="0.25">
      <c r="A542" s="124"/>
      <c r="B542" s="110"/>
      <c r="C542" s="104"/>
      <c r="D542" s="105"/>
      <c r="E542" s="104"/>
      <c r="F542" s="107"/>
      <c r="G542" s="24" t="s">
        <v>15</v>
      </c>
      <c r="H542" s="22">
        <v>0</v>
      </c>
      <c r="I542" s="22">
        <v>0</v>
      </c>
      <c r="J542" s="10"/>
    </row>
    <row r="543" spans="1:11" s="26" customFormat="1" ht="42.75" customHeight="1" outlineLevel="1" x14ac:dyDescent="0.25">
      <c r="A543" s="124"/>
      <c r="B543" s="110"/>
      <c r="C543" s="104"/>
      <c r="D543" s="105"/>
      <c r="E543" s="104"/>
      <c r="F543" s="107"/>
      <c r="G543" s="24" t="s">
        <v>192</v>
      </c>
      <c r="H543" s="22">
        <v>0</v>
      </c>
      <c r="I543" s="22">
        <v>0</v>
      </c>
      <c r="J543" s="10"/>
    </row>
    <row r="544" spans="1:11" ht="35.1" customHeight="1" outlineLevel="1" x14ac:dyDescent="0.25">
      <c r="A544" s="132" t="s">
        <v>184</v>
      </c>
      <c r="B544" s="110" t="s">
        <v>353</v>
      </c>
      <c r="C544" s="104" t="s">
        <v>82</v>
      </c>
      <c r="D544" s="103" t="s">
        <v>162</v>
      </c>
      <c r="E544" s="144">
        <v>45657</v>
      </c>
      <c r="F544" s="107"/>
      <c r="G544" s="24" t="s">
        <v>68</v>
      </c>
      <c r="H544" s="22">
        <f>H545+H546</f>
        <v>15652.1</v>
      </c>
      <c r="I544" s="22">
        <f>I545+I546</f>
        <v>11423.800000000001</v>
      </c>
    </row>
    <row r="545" spans="1:12" ht="35.1" customHeight="1" outlineLevel="1" x14ac:dyDescent="0.25">
      <c r="A545" s="132"/>
      <c r="B545" s="110"/>
      <c r="C545" s="104"/>
      <c r="D545" s="105"/>
      <c r="E545" s="104"/>
      <c r="F545" s="107"/>
      <c r="G545" s="24" t="s">
        <v>13</v>
      </c>
      <c r="H545" s="22">
        <f>13312.5+1638.9</f>
        <v>14951.4</v>
      </c>
      <c r="I545" s="22">
        <v>10852.6</v>
      </c>
    </row>
    <row r="546" spans="1:12" ht="35.1" customHeight="1" outlineLevel="1" x14ac:dyDescent="0.25">
      <c r="A546" s="132"/>
      <c r="B546" s="110"/>
      <c r="C546" s="104"/>
      <c r="D546" s="105"/>
      <c r="E546" s="104"/>
      <c r="F546" s="107"/>
      <c r="G546" s="24" t="s">
        <v>14</v>
      </c>
      <c r="H546" s="22">
        <v>700.7</v>
      </c>
      <c r="I546" s="22">
        <v>571.20000000000005</v>
      </c>
    </row>
    <row r="547" spans="1:12" s="26" customFormat="1" ht="35.1" customHeight="1" outlineLevel="1" x14ac:dyDescent="0.25">
      <c r="A547" s="119"/>
      <c r="B547" s="110"/>
      <c r="C547" s="104"/>
      <c r="D547" s="105"/>
      <c r="E547" s="104"/>
      <c r="F547" s="107"/>
      <c r="G547" s="24" t="s">
        <v>15</v>
      </c>
      <c r="H547" s="22">
        <v>0</v>
      </c>
      <c r="I547" s="22">
        <v>0</v>
      </c>
      <c r="J547" s="10"/>
    </row>
    <row r="548" spans="1:12" s="26" customFormat="1" ht="45.75" customHeight="1" outlineLevel="1" x14ac:dyDescent="0.25">
      <c r="A548" s="119"/>
      <c r="B548" s="110"/>
      <c r="C548" s="104"/>
      <c r="D548" s="105"/>
      <c r="E548" s="104"/>
      <c r="F548" s="107"/>
      <c r="G548" s="24" t="s">
        <v>192</v>
      </c>
      <c r="H548" s="22">
        <v>0</v>
      </c>
      <c r="I548" s="22">
        <v>0</v>
      </c>
      <c r="J548" s="10"/>
    </row>
    <row r="549" spans="1:12" ht="122.25" customHeight="1" outlineLevel="1" x14ac:dyDescent="0.25">
      <c r="A549" s="70"/>
      <c r="B549" s="64" t="s">
        <v>354</v>
      </c>
      <c r="C549" s="65" t="s">
        <v>28</v>
      </c>
      <c r="D549" s="71" t="s">
        <v>163</v>
      </c>
      <c r="E549" s="65" t="s">
        <v>150</v>
      </c>
      <c r="F549" s="81" t="s">
        <v>386</v>
      </c>
      <c r="G549" s="60" t="s">
        <v>18</v>
      </c>
      <c r="H549" s="60" t="s">
        <v>18</v>
      </c>
      <c r="I549" s="60" t="s">
        <v>18</v>
      </c>
    </row>
    <row r="550" spans="1:12" ht="184.5" customHeight="1" outlineLevel="1" x14ac:dyDescent="0.25">
      <c r="A550" s="70"/>
      <c r="B550" s="64" t="s">
        <v>355</v>
      </c>
      <c r="C550" s="65" t="s">
        <v>28</v>
      </c>
      <c r="D550" s="71" t="s">
        <v>162</v>
      </c>
      <c r="E550" s="65" t="s">
        <v>150</v>
      </c>
      <c r="F550" s="96" t="s">
        <v>402</v>
      </c>
      <c r="G550" s="60" t="s">
        <v>18</v>
      </c>
      <c r="H550" s="60" t="s">
        <v>18</v>
      </c>
      <c r="I550" s="60" t="s">
        <v>18</v>
      </c>
    </row>
    <row r="551" spans="1:12" ht="27" customHeight="1" x14ac:dyDescent="0.25">
      <c r="A551" s="98" t="s">
        <v>67</v>
      </c>
      <c r="B551" s="99" t="s">
        <v>356</v>
      </c>
      <c r="C551" s="102" t="s">
        <v>18</v>
      </c>
      <c r="D551" s="108" t="s">
        <v>112</v>
      </c>
      <c r="E551" s="102" t="s">
        <v>18</v>
      </c>
      <c r="F551" s="102" t="s">
        <v>18</v>
      </c>
      <c r="G551" s="67" t="s">
        <v>68</v>
      </c>
      <c r="H551" s="51">
        <f>H556+H562</f>
        <v>15733.8</v>
      </c>
      <c r="I551" s="51">
        <f>I556+I562</f>
        <v>12821.5</v>
      </c>
      <c r="K551" s="13"/>
    </row>
    <row r="552" spans="1:12" s="26" customFormat="1" ht="27" customHeight="1" x14ac:dyDescent="0.25">
      <c r="A552" s="98"/>
      <c r="B552" s="99"/>
      <c r="C552" s="102"/>
      <c r="D552" s="108"/>
      <c r="E552" s="102"/>
      <c r="F552" s="102"/>
      <c r="G552" s="67" t="s">
        <v>13</v>
      </c>
      <c r="H552" s="28">
        <v>0</v>
      </c>
      <c r="I552" s="28">
        <v>0</v>
      </c>
      <c r="J552" s="10"/>
      <c r="K552" s="13"/>
      <c r="L552" s="13"/>
    </row>
    <row r="553" spans="1:12" ht="27" customHeight="1" x14ac:dyDescent="0.25">
      <c r="A553" s="98"/>
      <c r="B553" s="99"/>
      <c r="C553" s="102"/>
      <c r="D553" s="108"/>
      <c r="E553" s="102"/>
      <c r="F553" s="102"/>
      <c r="G553" s="67" t="s">
        <v>14</v>
      </c>
      <c r="H553" s="28">
        <f>H558</f>
        <v>3005</v>
      </c>
      <c r="I553" s="28">
        <f>I558</f>
        <v>3005</v>
      </c>
      <c r="K553" s="13"/>
    </row>
    <row r="554" spans="1:12" ht="27" customHeight="1" x14ac:dyDescent="0.25">
      <c r="A554" s="98"/>
      <c r="B554" s="99"/>
      <c r="C554" s="102"/>
      <c r="D554" s="108"/>
      <c r="E554" s="102"/>
      <c r="F554" s="102"/>
      <c r="G554" s="27" t="s">
        <v>15</v>
      </c>
      <c r="H554" s="28">
        <f>H559+H565</f>
        <v>12728.8</v>
      </c>
      <c r="I554" s="28">
        <f>I559+I565</f>
        <v>9816.5</v>
      </c>
      <c r="K554" s="13"/>
    </row>
    <row r="555" spans="1:12" s="26" customFormat="1" ht="27" customHeight="1" x14ac:dyDescent="0.25">
      <c r="A555" s="124"/>
      <c r="B555" s="110"/>
      <c r="C555" s="104"/>
      <c r="D555" s="109"/>
      <c r="E555" s="104"/>
      <c r="F555" s="104"/>
      <c r="G555" s="27" t="s">
        <v>192</v>
      </c>
      <c r="H555" s="28">
        <v>0</v>
      </c>
      <c r="I555" s="28">
        <v>0</v>
      </c>
      <c r="J555" s="10"/>
      <c r="K555" s="13"/>
    </row>
    <row r="556" spans="1:12" ht="24.95" customHeight="1" outlineLevel="1" x14ac:dyDescent="0.25">
      <c r="A556" s="98" t="s">
        <v>185</v>
      </c>
      <c r="B556" s="108" t="s">
        <v>357</v>
      </c>
      <c r="C556" s="102" t="s">
        <v>82</v>
      </c>
      <c r="D556" s="108" t="s">
        <v>118</v>
      </c>
      <c r="E556" s="106">
        <v>45657</v>
      </c>
      <c r="F556" s="101"/>
      <c r="G556" s="67" t="s">
        <v>68</v>
      </c>
      <c r="H556" s="22">
        <f>H557+H558+H559</f>
        <v>14266.8</v>
      </c>
      <c r="I556" s="22">
        <f>I557+I558+I559</f>
        <v>12006.5</v>
      </c>
    </row>
    <row r="557" spans="1:12" s="26" customFormat="1" ht="24.95" customHeight="1" x14ac:dyDescent="0.25">
      <c r="A557" s="98"/>
      <c r="B557" s="108"/>
      <c r="C557" s="102"/>
      <c r="D557" s="108"/>
      <c r="E557" s="106"/>
      <c r="F557" s="101"/>
      <c r="G557" s="67" t="s">
        <v>13</v>
      </c>
      <c r="H557" s="28">
        <v>0</v>
      </c>
      <c r="I557" s="28">
        <v>0</v>
      </c>
      <c r="J557" s="10"/>
      <c r="K557" s="13"/>
    </row>
    <row r="558" spans="1:12" s="26" customFormat="1" ht="24.95" customHeight="1" x14ac:dyDescent="0.25">
      <c r="A558" s="98"/>
      <c r="B558" s="108"/>
      <c r="C558" s="102"/>
      <c r="D558" s="108"/>
      <c r="E558" s="106"/>
      <c r="F558" s="101"/>
      <c r="G558" s="67" t="s">
        <v>14</v>
      </c>
      <c r="H558" s="28">
        <v>3005</v>
      </c>
      <c r="I558" s="28">
        <v>3005</v>
      </c>
      <c r="J558" s="10"/>
      <c r="K558" s="13"/>
    </row>
    <row r="559" spans="1:12" s="26" customFormat="1" ht="24.95" customHeight="1" x14ac:dyDescent="0.25">
      <c r="A559" s="98"/>
      <c r="B559" s="108"/>
      <c r="C559" s="102"/>
      <c r="D559" s="108"/>
      <c r="E559" s="106"/>
      <c r="F559" s="101"/>
      <c r="G559" s="27" t="s">
        <v>15</v>
      </c>
      <c r="H559" s="28">
        <f>319.5+12409.3-H565</f>
        <v>11261.8</v>
      </c>
      <c r="I559" s="28">
        <f>319.5+9497-I565</f>
        <v>9001.5</v>
      </c>
      <c r="J559" s="10"/>
      <c r="K559" s="13"/>
    </row>
    <row r="560" spans="1:12" s="26" customFormat="1" ht="24.95" customHeight="1" x14ac:dyDescent="0.25">
      <c r="A560" s="98"/>
      <c r="B560" s="108"/>
      <c r="C560" s="102"/>
      <c r="D560" s="108"/>
      <c r="E560" s="106"/>
      <c r="F560" s="101"/>
      <c r="G560" s="27" t="s">
        <v>192</v>
      </c>
      <c r="H560" s="28">
        <v>0</v>
      </c>
      <c r="I560" s="28">
        <v>0</v>
      </c>
      <c r="J560" s="10"/>
      <c r="K560" s="13"/>
    </row>
    <row r="561" spans="1:158" ht="108.75" customHeight="1" outlineLevel="1" x14ac:dyDescent="0.25">
      <c r="A561" s="69"/>
      <c r="B561" s="68" t="s">
        <v>358</v>
      </c>
      <c r="C561" s="60" t="s">
        <v>28</v>
      </c>
      <c r="D561" s="67" t="s">
        <v>112</v>
      </c>
      <c r="E561" s="60" t="s">
        <v>141</v>
      </c>
      <c r="F561" s="68" t="s">
        <v>376</v>
      </c>
      <c r="G561" s="60" t="s">
        <v>18</v>
      </c>
      <c r="H561" s="60" t="s">
        <v>18</v>
      </c>
      <c r="I561" s="91" t="s">
        <v>18</v>
      </c>
      <c r="J561" s="77"/>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78"/>
      <c r="AP561" s="78"/>
      <c r="AQ561" s="78"/>
      <c r="AR561" s="78"/>
      <c r="AS561" s="78"/>
      <c r="AT561" s="78"/>
      <c r="AU561" s="78"/>
      <c r="AV561" s="78"/>
      <c r="AW561" s="78"/>
      <c r="AX561" s="78"/>
      <c r="AY561" s="78"/>
      <c r="AZ561" s="78"/>
      <c r="BA561" s="78"/>
      <c r="BB561" s="78"/>
      <c r="BC561" s="78"/>
      <c r="BD561" s="78"/>
      <c r="BE561" s="78"/>
      <c r="BF561" s="78"/>
      <c r="BG561" s="78"/>
      <c r="BH561" s="78"/>
      <c r="BI561" s="78"/>
      <c r="BJ561" s="78"/>
      <c r="BK561" s="78"/>
      <c r="BL561" s="78"/>
      <c r="BM561" s="78"/>
      <c r="BN561" s="78"/>
      <c r="BO561" s="78"/>
      <c r="BP561" s="78"/>
      <c r="BQ561" s="78"/>
      <c r="BR561" s="78"/>
      <c r="BS561" s="78"/>
      <c r="BT561" s="78"/>
      <c r="BU561" s="78"/>
      <c r="BV561" s="78"/>
      <c r="BW561" s="78"/>
      <c r="BX561" s="78"/>
      <c r="BY561" s="78"/>
      <c r="BZ561" s="78"/>
      <c r="CA561" s="78"/>
      <c r="CB561" s="78"/>
      <c r="CC561" s="78"/>
      <c r="CD561" s="78"/>
      <c r="CE561" s="78"/>
      <c r="CF561" s="78"/>
      <c r="CG561" s="78"/>
      <c r="CH561" s="78"/>
      <c r="CI561" s="78"/>
      <c r="CJ561" s="78"/>
      <c r="CK561" s="78"/>
      <c r="CL561" s="78"/>
      <c r="CM561" s="78"/>
      <c r="CN561" s="78"/>
      <c r="CO561" s="78"/>
      <c r="CP561" s="78"/>
      <c r="CQ561" s="78"/>
      <c r="CR561" s="78"/>
      <c r="CS561" s="78"/>
      <c r="CT561" s="78"/>
      <c r="CU561" s="78"/>
      <c r="CV561" s="78"/>
      <c r="CW561" s="78"/>
      <c r="CX561" s="78"/>
      <c r="CY561" s="78"/>
      <c r="CZ561" s="78"/>
      <c r="DA561" s="78"/>
      <c r="DB561" s="78"/>
      <c r="DC561" s="78"/>
      <c r="DD561" s="78"/>
      <c r="DE561" s="78"/>
      <c r="DF561" s="78"/>
      <c r="DG561" s="78"/>
      <c r="DH561" s="78"/>
      <c r="DI561" s="78"/>
      <c r="DJ561" s="78"/>
      <c r="DK561" s="78"/>
      <c r="DL561" s="78"/>
      <c r="DM561" s="78"/>
      <c r="DN561" s="78"/>
      <c r="DO561" s="78"/>
      <c r="DP561" s="78"/>
      <c r="DQ561" s="78"/>
      <c r="DR561" s="78"/>
      <c r="DS561" s="78"/>
      <c r="DT561" s="78"/>
      <c r="DU561" s="78"/>
      <c r="DV561" s="78"/>
      <c r="DW561" s="78"/>
      <c r="DX561" s="78"/>
      <c r="DY561" s="78"/>
      <c r="DZ561" s="78"/>
      <c r="EA561" s="78"/>
      <c r="EB561" s="78"/>
      <c r="EC561" s="78"/>
      <c r="ED561" s="78"/>
      <c r="EE561" s="78"/>
      <c r="EF561" s="78"/>
      <c r="EG561" s="78"/>
      <c r="EH561" s="78"/>
      <c r="EI561" s="78"/>
      <c r="EJ561" s="78"/>
      <c r="EK561" s="78"/>
      <c r="EL561" s="78"/>
      <c r="EM561" s="78"/>
      <c r="EN561" s="78"/>
      <c r="EO561" s="78"/>
      <c r="EP561" s="78"/>
      <c r="EQ561" s="78"/>
      <c r="ER561" s="78"/>
      <c r="ES561" s="78"/>
      <c r="ET561" s="78"/>
      <c r="EU561" s="78"/>
      <c r="EV561" s="78"/>
      <c r="EW561" s="78"/>
      <c r="EX561" s="78"/>
      <c r="EY561" s="78"/>
      <c r="EZ561" s="78"/>
      <c r="FA561" s="78"/>
      <c r="FB561" s="78"/>
    </row>
    <row r="562" spans="1:158" s="45" customFormat="1" ht="24.95" customHeight="1" outlineLevel="1" x14ac:dyDescent="0.25">
      <c r="A562" s="98" t="s">
        <v>186</v>
      </c>
      <c r="B562" s="108" t="s">
        <v>359</v>
      </c>
      <c r="C562" s="102" t="s">
        <v>82</v>
      </c>
      <c r="D562" s="108" t="s">
        <v>137</v>
      </c>
      <c r="E562" s="113">
        <v>45657</v>
      </c>
      <c r="F562" s="115"/>
      <c r="G562" s="67" t="s">
        <v>68</v>
      </c>
      <c r="H562" s="22">
        <v>1467</v>
      </c>
      <c r="I562" s="92">
        <v>815</v>
      </c>
      <c r="J562" s="77"/>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78"/>
      <c r="AP562" s="78"/>
      <c r="AQ562" s="78"/>
      <c r="AR562" s="78"/>
      <c r="AS562" s="78"/>
      <c r="AT562" s="78"/>
      <c r="AU562" s="78"/>
      <c r="AV562" s="78"/>
      <c r="AW562" s="78"/>
      <c r="AX562" s="78"/>
      <c r="AY562" s="78"/>
      <c r="AZ562" s="78"/>
      <c r="BA562" s="78"/>
      <c r="BB562" s="78"/>
      <c r="BC562" s="78"/>
      <c r="BD562" s="78"/>
      <c r="BE562" s="78"/>
      <c r="BF562" s="78"/>
      <c r="BG562" s="78"/>
      <c r="BH562" s="78"/>
      <c r="BI562" s="78"/>
      <c r="BJ562" s="78"/>
      <c r="BK562" s="78"/>
      <c r="BL562" s="78"/>
      <c r="BM562" s="78"/>
      <c r="BN562" s="78"/>
      <c r="BO562" s="78"/>
      <c r="BP562" s="78"/>
      <c r="BQ562" s="78"/>
      <c r="BR562" s="78"/>
      <c r="BS562" s="78"/>
      <c r="BT562" s="78"/>
      <c r="BU562" s="78"/>
      <c r="BV562" s="78"/>
      <c r="BW562" s="78"/>
      <c r="BX562" s="78"/>
      <c r="BY562" s="78"/>
      <c r="BZ562" s="78"/>
      <c r="CA562" s="78"/>
      <c r="CB562" s="78"/>
      <c r="CC562" s="78"/>
      <c r="CD562" s="78"/>
      <c r="CE562" s="78"/>
      <c r="CF562" s="78"/>
      <c r="CG562" s="78"/>
      <c r="CH562" s="78"/>
      <c r="CI562" s="78"/>
      <c r="CJ562" s="78"/>
      <c r="CK562" s="78"/>
      <c r="CL562" s="78"/>
      <c r="CM562" s="78"/>
      <c r="CN562" s="78"/>
      <c r="CO562" s="78"/>
      <c r="CP562" s="78"/>
      <c r="CQ562" s="78"/>
      <c r="CR562" s="78"/>
      <c r="CS562" s="78"/>
      <c r="CT562" s="78"/>
      <c r="CU562" s="78"/>
      <c r="CV562" s="78"/>
      <c r="CW562" s="78"/>
      <c r="CX562" s="78"/>
      <c r="CY562" s="78"/>
      <c r="CZ562" s="78"/>
      <c r="DA562" s="78"/>
      <c r="DB562" s="78"/>
      <c r="DC562" s="78"/>
      <c r="DD562" s="78"/>
      <c r="DE562" s="78"/>
      <c r="DF562" s="78"/>
      <c r="DG562" s="78"/>
      <c r="DH562" s="78"/>
      <c r="DI562" s="78"/>
      <c r="DJ562" s="78"/>
      <c r="DK562" s="78"/>
      <c r="DL562" s="78"/>
      <c r="DM562" s="78"/>
      <c r="DN562" s="78"/>
      <c r="DO562" s="78"/>
      <c r="DP562" s="78"/>
      <c r="DQ562" s="78"/>
      <c r="DR562" s="78"/>
      <c r="DS562" s="78"/>
      <c r="DT562" s="78"/>
      <c r="DU562" s="78"/>
      <c r="DV562" s="78"/>
      <c r="DW562" s="78"/>
      <c r="DX562" s="78"/>
      <c r="DY562" s="78"/>
      <c r="DZ562" s="78"/>
      <c r="EA562" s="78"/>
      <c r="EB562" s="78"/>
      <c r="EC562" s="78"/>
      <c r="ED562" s="78"/>
      <c r="EE562" s="78"/>
      <c r="EF562" s="78"/>
      <c r="EG562" s="78"/>
      <c r="EH562" s="78"/>
      <c r="EI562" s="78"/>
      <c r="EJ562" s="78"/>
      <c r="EK562" s="78"/>
      <c r="EL562" s="78"/>
      <c r="EM562" s="78"/>
      <c r="EN562" s="78"/>
      <c r="EO562" s="78"/>
      <c r="EP562" s="78"/>
      <c r="EQ562" s="78"/>
      <c r="ER562" s="78"/>
      <c r="ES562" s="78"/>
      <c r="ET562" s="78"/>
      <c r="EU562" s="78"/>
      <c r="EV562" s="78"/>
      <c r="EW562" s="78"/>
      <c r="EX562" s="78"/>
      <c r="EY562" s="78"/>
      <c r="EZ562" s="78"/>
      <c r="FA562" s="78"/>
      <c r="FB562" s="78"/>
    </row>
    <row r="563" spans="1:158" s="26" customFormat="1" ht="24.95" customHeight="1" x14ac:dyDescent="0.25">
      <c r="A563" s="98"/>
      <c r="B563" s="108"/>
      <c r="C563" s="102"/>
      <c r="D563" s="108"/>
      <c r="E563" s="113"/>
      <c r="F563" s="115"/>
      <c r="G563" s="67" t="s">
        <v>13</v>
      </c>
      <c r="H563" s="28">
        <v>0</v>
      </c>
      <c r="I563" s="93">
        <v>0</v>
      </c>
      <c r="J563" s="77"/>
      <c r="K563" s="94"/>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78"/>
      <c r="AP563" s="78"/>
      <c r="AQ563" s="78"/>
      <c r="AR563" s="78"/>
      <c r="AS563" s="78"/>
      <c r="AT563" s="78"/>
      <c r="AU563" s="78"/>
      <c r="AV563" s="78"/>
      <c r="AW563" s="78"/>
      <c r="AX563" s="78"/>
      <c r="AY563" s="78"/>
      <c r="AZ563" s="78"/>
      <c r="BA563" s="78"/>
      <c r="BB563" s="78"/>
      <c r="BC563" s="78"/>
      <c r="BD563" s="78"/>
      <c r="BE563" s="78"/>
      <c r="BF563" s="78"/>
      <c r="BG563" s="78"/>
      <c r="BH563" s="78"/>
      <c r="BI563" s="78"/>
      <c r="BJ563" s="78"/>
      <c r="BK563" s="78"/>
      <c r="BL563" s="78"/>
      <c r="BM563" s="78"/>
      <c r="BN563" s="78"/>
      <c r="BO563" s="78"/>
      <c r="BP563" s="78"/>
      <c r="BQ563" s="78"/>
      <c r="BR563" s="78"/>
      <c r="BS563" s="78"/>
      <c r="BT563" s="78"/>
      <c r="BU563" s="78"/>
      <c r="BV563" s="78"/>
      <c r="BW563" s="78"/>
      <c r="BX563" s="78"/>
      <c r="BY563" s="78"/>
      <c r="BZ563" s="78"/>
      <c r="CA563" s="78"/>
      <c r="CB563" s="78"/>
      <c r="CC563" s="78"/>
      <c r="CD563" s="78"/>
      <c r="CE563" s="78"/>
      <c r="CF563" s="78"/>
      <c r="CG563" s="78"/>
      <c r="CH563" s="78"/>
      <c r="CI563" s="78"/>
      <c r="CJ563" s="78"/>
      <c r="CK563" s="78"/>
      <c r="CL563" s="78"/>
      <c r="CM563" s="78"/>
      <c r="CN563" s="78"/>
      <c r="CO563" s="78"/>
      <c r="CP563" s="78"/>
      <c r="CQ563" s="78"/>
      <c r="CR563" s="78"/>
      <c r="CS563" s="78"/>
      <c r="CT563" s="78"/>
      <c r="CU563" s="78"/>
      <c r="CV563" s="78"/>
      <c r="CW563" s="78"/>
      <c r="CX563" s="78"/>
      <c r="CY563" s="78"/>
      <c r="CZ563" s="78"/>
      <c r="DA563" s="78"/>
      <c r="DB563" s="78"/>
      <c r="DC563" s="78"/>
      <c r="DD563" s="78"/>
      <c r="DE563" s="78"/>
      <c r="DF563" s="78"/>
      <c r="DG563" s="78"/>
      <c r="DH563" s="78"/>
      <c r="DI563" s="78"/>
      <c r="DJ563" s="78"/>
      <c r="DK563" s="78"/>
      <c r="DL563" s="78"/>
      <c r="DM563" s="78"/>
      <c r="DN563" s="78"/>
      <c r="DO563" s="78"/>
      <c r="DP563" s="78"/>
      <c r="DQ563" s="78"/>
      <c r="DR563" s="78"/>
      <c r="DS563" s="78"/>
      <c r="DT563" s="78"/>
      <c r="DU563" s="78"/>
      <c r="DV563" s="78"/>
      <c r="DW563" s="78"/>
      <c r="DX563" s="78"/>
      <c r="DY563" s="78"/>
      <c r="DZ563" s="78"/>
      <c r="EA563" s="78"/>
      <c r="EB563" s="78"/>
      <c r="EC563" s="78"/>
      <c r="ED563" s="78"/>
      <c r="EE563" s="78"/>
      <c r="EF563" s="78"/>
      <c r="EG563" s="78"/>
      <c r="EH563" s="78"/>
      <c r="EI563" s="78"/>
      <c r="EJ563" s="78"/>
      <c r="EK563" s="78"/>
      <c r="EL563" s="78"/>
      <c r="EM563" s="78"/>
      <c r="EN563" s="78"/>
      <c r="EO563" s="78"/>
      <c r="EP563" s="78"/>
      <c r="EQ563" s="78"/>
      <c r="ER563" s="78"/>
      <c r="ES563" s="78"/>
      <c r="ET563" s="78"/>
      <c r="EU563" s="78"/>
      <c r="EV563" s="78"/>
      <c r="EW563" s="78"/>
      <c r="EX563" s="78"/>
      <c r="EY563" s="78"/>
      <c r="EZ563" s="78"/>
      <c r="FA563" s="78"/>
      <c r="FB563" s="78"/>
    </row>
    <row r="564" spans="1:158" s="26" customFormat="1" ht="24.95" customHeight="1" x14ac:dyDescent="0.25">
      <c r="A564" s="98"/>
      <c r="B564" s="108"/>
      <c r="C564" s="102"/>
      <c r="D564" s="108"/>
      <c r="E564" s="113"/>
      <c r="F564" s="115"/>
      <c r="G564" s="67" t="s">
        <v>14</v>
      </c>
      <c r="H564" s="28">
        <v>0</v>
      </c>
      <c r="I564" s="93">
        <v>0</v>
      </c>
      <c r="J564" s="77"/>
      <c r="K564" s="94"/>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78"/>
      <c r="AP564" s="78"/>
      <c r="AQ564" s="78"/>
      <c r="AR564" s="78"/>
      <c r="AS564" s="78"/>
      <c r="AT564" s="78"/>
      <c r="AU564" s="78"/>
      <c r="AV564" s="78"/>
      <c r="AW564" s="78"/>
      <c r="AX564" s="78"/>
      <c r="AY564" s="78"/>
      <c r="AZ564" s="78"/>
      <c r="BA564" s="78"/>
      <c r="BB564" s="78"/>
      <c r="BC564" s="78"/>
      <c r="BD564" s="78"/>
      <c r="BE564" s="78"/>
      <c r="BF564" s="78"/>
      <c r="BG564" s="78"/>
      <c r="BH564" s="78"/>
      <c r="BI564" s="78"/>
      <c r="BJ564" s="78"/>
      <c r="BK564" s="78"/>
      <c r="BL564" s="78"/>
      <c r="BM564" s="78"/>
      <c r="BN564" s="78"/>
      <c r="BO564" s="78"/>
      <c r="BP564" s="78"/>
      <c r="BQ564" s="78"/>
      <c r="BR564" s="78"/>
      <c r="BS564" s="78"/>
      <c r="BT564" s="78"/>
      <c r="BU564" s="78"/>
      <c r="BV564" s="78"/>
      <c r="BW564" s="78"/>
      <c r="BX564" s="78"/>
      <c r="BY564" s="78"/>
      <c r="BZ564" s="78"/>
      <c r="CA564" s="78"/>
      <c r="CB564" s="78"/>
      <c r="CC564" s="78"/>
      <c r="CD564" s="78"/>
      <c r="CE564" s="78"/>
      <c r="CF564" s="78"/>
      <c r="CG564" s="78"/>
      <c r="CH564" s="78"/>
      <c r="CI564" s="78"/>
      <c r="CJ564" s="78"/>
      <c r="CK564" s="78"/>
      <c r="CL564" s="78"/>
      <c r="CM564" s="78"/>
      <c r="CN564" s="78"/>
      <c r="CO564" s="78"/>
      <c r="CP564" s="78"/>
      <c r="CQ564" s="78"/>
      <c r="CR564" s="78"/>
      <c r="CS564" s="78"/>
      <c r="CT564" s="78"/>
      <c r="CU564" s="78"/>
      <c r="CV564" s="78"/>
      <c r="CW564" s="78"/>
      <c r="CX564" s="78"/>
      <c r="CY564" s="78"/>
      <c r="CZ564" s="78"/>
      <c r="DA564" s="78"/>
      <c r="DB564" s="78"/>
      <c r="DC564" s="78"/>
      <c r="DD564" s="78"/>
      <c r="DE564" s="78"/>
      <c r="DF564" s="78"/>
      <c r="DG564" s="78"/>
      <c r="DH564" s="78"/>
      <c r="DI564" s="78"/>
      <c r="DJ564" s="78"/>
      <c r="DK564" s="78"/>
      <c r="DL564" s="78"/>
      <c r="DM564" s="78"/>
      <c r="DN564" s="78"/>
      <c r="DO564" s="78"/>
      <c r="DP564" s="78"/>
      <c r="DQ564" s="78"/>
      <c r="DR564" s="78"/>
      <c r="DS564" s="78"/>
      <c r="DT564" s="78"/>
      <c r="DU564" s="78"/>
      <c r="DV564" s="78"/>
      <c r="DW564" s="78"/>
      <c r="DX564" s="78"/>
      <c r="DY564" s="78"/>
      <c r="DZ564" s="78"/>
      <c r="EA564" s="78"/>
      <c r="EB564" s="78"/>
      <c r="EC564" s="78"/>
      <c r="ED564" s="78"/>
      <c r="EE564" s="78"/>
      <c r="EF564" s="78"/>
      <c r="EG564" s="78"/>
      <c r="EH564" s="78"/>
      <c r="EI564" s="78"/>
      <c r="EJ564" s="78"/>
      <c r="EK564" s="78"/>
      <c r="EL564" s="78"/>
      <c r="EM564" s="78"/>
      <c r="EN564" s="78"/>
      <c r="EO564" s="78"/>
      <c r="EP564" s="78"/>
      <c r="EQ564" s="78"/>
      <c r="ER564" s="78"/>
      <c r="ES564" s="78"/>
      <c r="ET564" s="78"/>
      <c r="EU564" s="78"/>
      <c r="EV564" s="78"/>
      <c r="EW564" s="78"/>
      <c r="EX564" s="78"/>
      <c r="EY564" s="78"/>
      <c r="EZ564" s="78"/>
      <c r="FA564" s="78"/>
      <c r="FB564" s="78"/>
    </row>
    <row r="565" spans="1:158" s="26" customFormat="1" ht="24.95" customHeight="1" x14ac:dyDescent="0.25">
      <c r="A565" s="98"/>
      <c r="B565" s="108"/>
      <c r="C565" s="102"/>
      <c r="D565" s="108"/>
      <c r="E565" s="113"/>
      <c r="F565" s="115"/>
      <c r="G565" s="27" t="s">
        <v>15</v>
      </c>
      <c r="H565" s="28">
        <v>1467</v>
      </c>
      <c r="I565" s="28">
        <v>815</v>
      </c>
      <c r="J565" s="10"/>
      <c r="K565" s="13"/>
    </row>
    <row r="566" spans="1:158" s="26" customFormat="1" ht="24.95" customHeight="1" x14ac:dyDescent="0.25">
      <c r="A566" s="98"/>
      <c r="B566" s="108"/>
      <c r="C566" s="102"/>
      <c r="D566" s="108"/>
      <c r="E566" s="113"/>
      <c r="F566" s="115"/>
      <c r="G566" s="27" t="s">
        <v>192</v>
      </c>
      <c r="H566" s="28">
        <v>0</v>
      </c>
      <c r="I566" s="28">
        <v>0</v>
      </c>
      <c r="J566" s="10"/>
      <c r="K566" s="13"/>
    </row>
    <row r="567" spans="1:158" ht="149.25" customHeight="1" outlineLevel="1" x14ac:dyDescent="0.25">
      <c r="A567" s="69"/>
      <c r="B567" s="68" t="s">
        <v>360</v>
      </c>
      <c r="C567" s="60" t="s">
        <v>28</v>
      </c>
      <c r="D567" s="67" t="s">
        <v>137</v>
      </c>
      <c r="E567" s="60" t="s">
        <v>143</v>
      </c>
      <c r="F567" s="68" t="s">
        <v>396</v>
      </c>
      <c r="G567" s="60" t="s">
        <v>18</v>
      </c>
      <c r="H567" s="60" t="s">
        <v>18</v>
      </c>
      <c r="I567" s="60" t="s">
        <v>18</v>
      </c>
    </row>
    <row r="568" spans="1:158" ht="24.95" customHeight="1" x14ac:dyDescent="0.25">
      <c r="A568" s="98" t="s">
        <v>87</v>
      </c>
      <c r="B568" s="99" t="s">
        <v>361</v>
      </c>
      <c r="C568" s="102" t="s">
        <v>18</v>
      </c>
      <c r="D568" s="108" t="s">
        <v>112</v>
      </c>
      <c r="E568" s="102" t="s">
        <v>18</v>
      </c>
      <c r="F568" s="102" t="s">
        <v>18</v>
      </c>
      <c r="G568" s="67" t="s">
        <v>68</v>
      </c>
      <c r="H568" s="52">
        <f>H569+H570+H571+H572</f>
        <v>34</v>
      </c>
      <c r="I568" s="52">
        <f>I569+I570+I571+I572</f>
        <v>10</v>
      </c>
      <c r="K568" s="13"/>
    </row>
    <row r="569" spans="1:158" ht="24.95" customHeight="1" x14ac:dyDescent="0.25">
      <c r="A569" s="98"/>
      <c r="B569" s="99"/>
      <c r="C569" s="102"/>
      <c r="D569" s="108"/>
      <c r="E569" s="102"/>
      <c r="F569" s="102"/>
      <c r="G569" s="67" t="s">
        <v>13</v>
      </c>
      <c r="H569" s="22">
        <v>0</v>
      </c>
      <c r="I569" s="28">
        <v>0</v>
      </c>
      <c r="K569" s="13"/>
    </row>
    <row r="570" spans="1:158" s="26" customFormat="1" ht="24.95" customHeight="1" x14ac:dyDescent="0.25">
      <c r="A570" s="98"/>
      <c r="B570" s="99"/>
      <c r="C570" s="102"/>
      <c r="D570" s="108"/>
      <c r="E570" s="102"/>
      <c r="F570" s="102"/>
      <c r="G570" s="67" t="s">
        <v>14</v>
      </c>
      <c r="H570" s="22">
        <v>0</v>
      </c>
      <c r="I570" s="28">
        <v>0</v>
      </c>
      <c r="J570" s="10"/>
      <c r="K570" s="13"/>
    </row>
    <row r="571" spans="1:158" ht="24.95" customHeight="1" x14ac:dyDescent="0.25">
      <c r="A571" s="98"/>
      <c r="B571" s="99"/>
      <c r="C571" s="102"/>
      <c r="D571" s="108"/>
      <c r="E571" s="102"/>
      <c r="F571" s="102"/>
      <c r="G571" s="27" t="s">
        <v>15</v>
      </c>
      <c r="H571" s="22">
        <f>H573</f>
        <v>34</v>
      </c>
      <c r="I571" s="22">
        <f>I573</f>
        <v>10</v>
      </c>
      <c r="K571" s="13"/>
    </row>
    <row r="572" spans="1:158" s="26" customFormat="1" ht="24.95" customHeight="1" x14ac:dyDescent="0.25">
      <c r="A572" s="124"/>
      <c r="B572" s="110"/>
      <c r="C572" s="104"/>
      <c r="D572" s="109"/>
      <c r="E572" s="104"/>
      <c r="F572" s="104"/>
      <c r="G572" s="27" t="s">
        <v>192</v>
      </c>
      <c r="H572" s="22">
        <v>0</v>
      </c>
      <c r="I572" s="28">
        <v>0</v>
      </c>
      <c r="J572" s="10"/>
      <c r="K572" s="13"/>
    </row>
    <row r="573" spans="1:158" ht="32.25" customHeight="1" outlineLevel="1" x14ac:dyDescent="0.25">
      <c r="A573" s="98" t="s">
        <v>187</v>
      </c>
      <c r="B573" s="117" t="s">
        <v>362</v>
      </c>
      <c r="C573" s="102" t="s">
        <v>82</v>
      </c>
      <c r="D573" s="108" t="s">
        <v>112</v>
      </c>
      <c r="E573" s="106">
        <v>45657</v>
      </c>
      <c r="F573" s="98"/>
      <c r="G573" s="67" t="s">
        <v>68</v>
      </c>
      <c r="H573" s="22">
        <f>H574+H575+H576</f>
        <v>34</v>
      </c>
      <c r="I573" s="22">
        <f>I574+I575+I576</f>
        <v>10</v>
      </c>
    </row>
    <row r="574" spans="1:158" s="26" customFormat="1" ht="24.95" customHeight="1" x14ac:dyDescent="0.25">
      <c r="A574" s="98"/>
      <c r="B574" s="117"/>
      <c r="C574" s="102"/>
      <c r="D574" s="108"/>
      <c r="E574" s="157"/>
      <c r="F574" s="98"/>
      <c r="G574" s="67" t="s">
        <v>13</v>
      </c>
      <c r="H574" s="22">
        <v>0</v>
      </c>
      <c r="I574" s="28">
        <v>0</v>
      </c>
      <c r="J574" s="10"/>
      <c r="K574" s="13"/>
    </row>
    <row r="575" spans="1:158" s="26" customFormat="1" ht="24.95" customHeight="1" x14ac:dyDescent="0.25">
      <c r="A575" s="98"/>
      <c r="B575" s="117"/>
      <c r="C575" s="102"/>
      <c r="D575" s="108"/>
      <c r="E575" s="157"/>
      <c r="F575" s="98"/>
      <c r="G575" s="67" t="s">
        <v>14</v>
      </c>
      <c r="H575" s="22">
        <v>0</v>
      </c>
      <c r="I575" s="28">
        <v>0</v>
      </c>
      <c r="J575" s="10"/>
      <c r="K575" s="13"/>
    </row>
    <row r="576" spans="1:158" s="26" customFormat="1" ht="24.95" customHeight="1" x14ac:dyDescent="0.25">
      <c r="A576" s="98"/>
      <c r="B576" s="117"/>
      <c r="C576" s="102"/>
      <c r="D576" s="108"/>
      <c r="E576" s="157"/>
      <c r="F576" s="98"/>
      <c r="G576" s="27" t="s">
        <v>15</v>
      </c>
      <c r="H576" s="22">
        <v>34</v>
      </c>
      <c r="I576" s="22">
        <v>10</v>
      </c>
      <c r="J576" s="10"/>
      <c r="K576" s="13"/>
    </row>
    <row r="577" spans="1:14" s="26" customFormat="1" ht="24.95" customHeight="1" x14ac:dyDescent="0.25">
      <c r="A577" s="98"/>
      <c r="B577" s="117"/>
      <c r="C577" s="102"/>
      <c r="D577" s="108"/>
      <c r="E577" s="157"/>
      <c r="F577" s="98"/>
      <c r="G577" s="27" t="s">
        <v>192</v>
      </c>
      <c r="H577" s="22">
        <v>0</v>
      </c>
      <c r="I577" s="28">
        <v>0</v>
      </c>
      <c r="J577" s="10"/>
      <c r="K577" s="13"/>
    </row>
    <row r="578" spans="1:14" ht="138" customHeight="1" outlineLevel="1" x14ac:dyDescent="0.25">
      <c r="A578" s="69"/>
      <c r="B578" s="68" t="s">
        <v>363</v>
      </c>
      <c r="C578" s="60" t="s">
        <v>28</v>
      </c>
      <c r="D578" s="67" t="s">
        <v>112</v>
      </c>
      <c r="E578" s="60" t="s">
        <v>144</v>
      </c>
      <c r="F578" s="80" t="s">
        <v>377</v>
      </c>
      <c r="G578" s="60" t="s">
        <v>18</v>
      </c>
      <c r="H578" s="60" t="s">
        <v>18</v>
      </c>
      <c r="I578" s="60" t="s">
        <v>18</v>
      </c>
    </row>
    <row r="579" spans="1:14" ht="211.5" customHeight="1" outlineLevel="1" x14ac:dyDescent="0.25">
      <c r="A579" s="69"/>
      <c r="B579" s="68" t="s">
        <v>364</v>
      </c>
      <c r="C579" s="60" t="s">
        <v>28</v>
      </c>
      <c r="D579" s="67" t="s">
        <v>137</v>
      </c>
      <c r="E579" s="60" t="s">
        <v>144</v>
      </c>
      <c r="F579" s="68" t="s">
        <v>139</v>
      </c>
      <c r="G579" s="60" t="s">
        <v>18</v>
      </c>
      <c r="H579" s="60" t="s">
        <v>18</v>
      </c>
      <c r="I579" s="60" t="s">
        <v>18</v>
      </c>
      <c r="K579" s="129"/>
      <c r="L579" s="129"/>
      <c r="M579" s="129"/>
      <c r="N579" s="129"/>
    </row>
    <row r="580" spans="1:14" ht="15.75" customHeight="1" outlineLevel="1" x14ac:dyDescent="0.25">
      <c r="A580" s="117" t="s">
        <v>84</v>
      </c>
      <c r="B580" s="117"/>
      <c r="C580" s="117"/>
      <c r="D580" s="117"/>
      <c r="E580" s="117"/>
      <c r="F580" s="117"/>
      <c r="G580" s="117"/>
      <c r="H580" s="117"/>
      <c r="I580" s="117"/>
    </row>
    <row r="581" spans="1:14" ht="24.95" customHeight="1" outlineLevel="1" x14ac:dyDescent="0.4">
      <c r="A581" s="98" t="s">
        <v>88</v>
      </c>
      <c r="B581" s="99" t="s">
        <v>365</v>
      </c>
      <c r="C581" s="102" t="s">
        <v>18</v>
      </c>
      <c r="D581" s="108" t="s">
        <v>119</v>
      </c>
      <c r="E581" s="102" t="s">
        <v>18</v>
      </c>
      <c r="F581" s="102" t="s">
        <v>18</v>
      </c>
      <c r="G581" s="27" t="s">
        <v>68</v>
      </c>
      <c r="H581" s="51">
        <f>H584</f>
        <v>103328.4</v>
      </c>
      <c r="I581" s="51">
        <f>I584</f>
        <v>66096.7</v>
      </c>
      <c r="J581" s="43"/>
      <c r="K581" s="43"/>
    </row>
    <row r="582" spans="1:14" s="26" customFormat="1" ht="24.95" customHeight="1" outlineLevel="1" x14ac:dyDescent="0.4">
      <c r="A582" s="98"/>
      <c r="B582" s="99"/>
      <c r="C582" s="102"/>
      <c r="D582" s="108"/>
      <c r="E582" s="102"/>
      <c r="F582" s="102"/>
      <c r="G582" s="27" t="s">
        <v>13</v>
      </c>
      <c r="H582" s="28">
        <v>0</v>
      </c>
      <c r="I582" s="28">
        <v>0</v>
      </c>
      <c r="J582" s="43"/>
      <c r="K582" s="43"/>
    </row>
    <row r="583" spans="1:14" ht="24.95" customHeight="1" outlineLevel="1" x14ac:dyDescent="0.4">
      <c r="A583" s="98"/>
      <c r="B583" s="99"/>
      <c r="C583" s="102"/>
      <c r="D583" s="108"/>
      <c r="E583" s="102"/>
      <c r="F583" s="102"/>
      <c r="G583" s="27" t="s">
        <v>14</v>
      </c>
      <c r="H583" s="28">
        <v>0</v>
      </c>
      <c r="I583" s="28">
        <v>0</v>
      </c>
      <c r="J583" s="43"/>
      <c r="K583" s="43"/>
    </row>
    <row r="584" spans="1:14" ht="24.95" customHeight="1" outlineLevel="1" x14ac:dyDescent="0.4">
      <c r="A584" s="98"/>
      <c r="B584" s="99"/>
      <c r="C584" s="102"/>
      <c r="D584" s="108"/>
      <c r="E584" s="102"/>
      <c r="F584" s="102"/>
      <c r="G584" s="67" t="s">
        <v>15</v>
      </c>
      <c r="H584" s="28">
        <v>103328.4</v>
      </c>
      <c r="I584" s="28">
        <v>66096.7</v>
      </c>
      <c r="J584" s="43"/>
      <c r="K584" s="43"/>
    </row>
    <row r="585" spans="1:14" s="26" customFormat="1" ht="24.95" customHeight="1" outlineLevel="1" x14ac:dyDescent="0.25">
      <c r="A585" s="124"/>
      <c r="B585" s="110"/>
      <c r="C585" s="104"/>
      <c r="D585" s="109"/>
      <c r="E585" s="104"/>
      <c r="F585" s="104"/>
      <c r="G585" s="67" t="s">
        <v>192</v>
      </c>
      <c r="H585" s="28">
        <v>0</v>
      </c>
      <c r="I585" s="28">
        <v>0</v>
      </c>
      <c r="J585" s="10"/>
    </row>
    <row r="586" spans="1:14" ht="24.95" customHeight="1" outlineLevel="1" x14ac:dyDescent="0.25">
      <c r="A586" s="98" t="s">
        <v>188</v>
      </c>
      <c r="B586" s="99" t="s">
        <v>366</v>
      </c>
      <c r="C586" s="102" t="s">
        <v>18</v>
      </c>
      <c r="D586" s="108" t="s">
        <v>122</v>
      </c>
      <c r="E586" s="102" t="s">
        <v>18</v>
      </c>
      <c r="F586" s="102" t="s">
        <v>18</v>
      </c>
      <c r="G586" s="27" t="s">
        <v>68</v>
      </c>
      <c r="H586" s="51">
        <f>H589</f>
        <v>305</v>
      </c>
      <c r="I586" s="51">
        <f>I589</f>
        <v>227.7</v>
      </c>
    </row>
    <row r="587" spans="1:14" s="26" customFormat="1" ht="24.95" customHeight="1" outlineLevel="1" x14ac:dyDescent="0.25">
      <c r="A587" s="98"/>
      <c r="B587" s="99"/>
      <c r="C587" s="102"/>
      <c r="D587" s="108"/>
      <c r="E587" s="102"/>
      <c r="F587" s="102"/>
      <c r="G587" s="27" t="s">
        <v>13</v>
      </c>
      <c r="H587" s="28">
        <v>0</v>
      </c>
      <c r="I587" s="28">
        <v>0</v>
      </c>
      <c r="J587" s="10"/>
    </row>
    <row r="588" spans="1:14" ht="24.95" customHeight="1" outlineLevel="1" x14ac:dyDescent="0.25">
      <c r="A588" s="98"/>
      <c r="B588" s="99"/>
      <c r="C588" s="102"/>
      <c r="D588" s="108"/>
      <c r="E588" s="102"/>
      <c r="F588" s="102"/>
      <c r="G588" s="27" t="s">
        <v>14</v>
      </c>
      <c r="H588" s="28">
        <v>0</v>
      </c>
      <c r="I588" s="28">
        <v>0</v>
      </c>
    </row>
    <row r="589" spans="1:14" ht="24.95" customHeight="1" outlineLevel="1" x14ac:dyDescent="0.25">
      <c r="A589" s="98"/>
      <c r="B589" s="99"/>
      <c r="C589" s="102"/>
      <c r="D589" s="108"/>
      <c r="E589" s="102"/>
      <c r="F589" s="102"/>
      <c r="G589" s="67" t="s">
        <v>15</v>
      </c>
      <c r="H589" s="28">
        <v>305</v>
      </c>
      <c r="I589" s="28">
        <v>227.7</v>
      </c>
    </row>
    <row r="590" spans="1:14" s="26" customFormat="1" ht="24.95" customHeight="1" outlineLevel="1" x14ac:dyDescent="0.25">
      <c r="A590" s="124"/>
      <c r="B590" s="110"/>
      <c r="C590" s="104"/>
      <c r="D590" s="109"/>
      <c r="E590" s="104"/>
      <c r="F590" s="104"/>
      <c r="G590" s="67" t="s">
        <v>192</v>
      </c>
      <c r="H590" s="28">
        <v>0</v>
      </c>
      <c r="I590" s="28">
        <v>0</v>
      </c>
      <c r="J590" s="10"/>
    </row>
    <row r="591" spans="1:14" ht="24.95" customHeight="1" outlineLevel="1" x14ac:dyDescent="0.45">
      <c r="A591" s="98" t="s">
        <v>189</v>
      </c>
      <c r="B591" s="99" t="s">
        <v>367</v>
      </c>
      <c r="C591" s="102" t="s">
        <v>18</v>
      </c>
      <c r="D591" s="108" t="s">
        <v>120</v>
      </c>
      <c r="E591" s="102" t="s">
        <v>18</v>
      </c>
      <c r="F591" s="102" t="s">
        <v>18</v>
      </c>
      <c r="G591" s="67" t="s">
        <v>68</v>
      </c>
      <c r="H591" s="51">
        <f>H593+H594</f>
        <v>177025.2</v>
      </c>
      <c r="I591" s="51">
        <f>I593+I594</f>
        <v>134081.19999999998</v>
      </c>
      <c r="J591" s="44"/>
      <c r="K591" s="44"/>
    </row>
    <row r="592" spans="1:14" s="26" customFormat="1" ht="24.95" customHeight="1" outlineLevel="1" x14ac:dyDescent="0.25">
      <c r="A592" s="98"/>
      <c r="B592" s="99"/>
      <c r="C592" s="102"/>
      <c r="D592" s="108"/>
      <c r="E592" s="102"/>
      <c r="F592" s="102"/>
      <c r="G592" s="67" t="s">
        <v>13</v>
      </c>
      <c r="H592" s="28">
        <v>0</v>
      </c>
      <c r="I592" s="28">
        <v>0</v>
      </c>
      <c r="J592" s="10"/>
      <c r="K592" s="10"/>
    </row>
    <row r="593" spans="1:11" ht="24.95" customHeight="1" outlineLevel="1" x14ac:dyDescent="0.25">
      <c r="A593" s="98"/>
      <c r="B593" s="99"/>
      <c r="C593" s="102"/>
      <c r="D593" s="108"/>
      <c r="E593" s="102"/>
      <c r="F593" s="102"/>
      <c r="G593" s="67" t="s">
        <v>14</v>
      </c>
      <c r="H593" s="28">
        <f>1151.8</f>
        <v>1151.8</v>
      </c>
      <c r="I593" s="28">
        <v>866.1</v>
      </c>
    </row>
    <row r="594" spans="1:11" ht="24.95" customHeight="1" outlineLevel="1" x14ac:dyDescent="0.25">
      <c r="A594" s="98"/>
      <c r="B594" s="99"/>
      <c r="C594" s="102"/>
      <c r="D594" s="108"/>
      <c r="E594" s="102"/>
      <c r="F594" s="102"/>
      <c r="G594" s="67" t="s">
        <v>15</v>
      </c>
      <c r="H594" s="28">
        <f>175861.7+11.7</f>
        <v>175873.40000000002</v>
      </c>
      <c r="I594" s="28">
        <f>133206.3+8.8</f>
        <v>133215.09999999998</v>
      </c>
    </row>
    <row r="595" spans="1:11" s="26" customFormat="1" ht="24.95" customHeight="1" outlineLevel="1" x14ac:dyDescent="0.25">
      <c r="A595" s="124"/>
      <c r="B595" s="110"/>
      <c r="C595" s="104"/>
      <c r="D595" s="109"/>
      <c r="E595" s="104"/>
      <c r="F595" s="104"/>
      <c r="G595" s="67" t="s">
        <v>192</v>
      </c>
      <c r="H595" s="28">
        <v>0</v>
      </c>
      <c r="I595" s="28">
        <v>0</v>
      </c>
      <c r="J595" s="10"/>
      <c r="K595" s="10"/>
    </row>
    <row r="596" spans="1:11" ht="24.95" customHeight="1" outlineLevel="1" x14ac:dyDescent="0.25">
      <c r="A596" s="98" t="s">
        <v>190</v>
      </c>
      <c r="B596" s="99" t="s">
        <v>368</v>
      </c>
      <c r="C596" s="102" t="s">
        <v>18</v>
      </c>
      <c r="D596" s="108" t="s">
        <v>121</v>
      </c>
      <c r="E596" s="102" t="s">
        <v>18</v>
      </c>
      <c r="F596" s="102" t="s">
        <v>18</v>
      </c>
      <c r="G596" s="67" t="s">
        <v>68</v>
      </c>
      <c r="H596" s="51">
        <v>3.1</v>
      </c>
      <c r="I596" s="51">
        <v>0</v>
      </c>
      <c r="K596" s="10"/>
    </row>
    <row r="597" spans="1:11" s="26" customFormat="1" ht="24.95" customHeight="1" outlineLevel="1" x14ac:dyDescent="0.25">
      <c r="A597" s="98"/>
      <c r="B597" s="99"/>
      <c r="C597" s="102"/>
      <c r="D597" s="108"/>
      <c r="E597" s="102"/>
      <c r="F597" s="102"/>
      <c r="G597" s="67" t="s">
        <v>13</v>
      </c>
      <c r="H597" s="28">
        <v>0</v>
      </c>
      <c r="I597" s="28">
        <v>0</v>
      </c>
      <c r="J597" s="10"/>
      <c r="K597" s="10"/>
    </row>
    <row r="598" spans="1:11" ht="24.95" customHeight="1" outlineLevel="1" x14ac:dyDescent="0.25">
      <c r="A598" s="98"/>
      <c r="B598" s="99"/>
      <c r="C598" s="102"/>
      <c r="D598" s="108"/>
      <c r="E598" s="102"/>
      <c r="F598" s="102"/>
      <c r="G598" s="67" t="s">
        <v>14</v>
      </c>
      <c r="H598" s="28">
        <v>3.1</v>
      </c>
      <c r="I598" s="28">
        <v>0</v>
      </c>
    </row>
    <row r="599" spans="1:11" ht="24.95" customHeight="1" outlineLevel="1" x14ac:dyDescent="0.25">
      <c r="A599" s="98"/>
      <c r="B599" s="99"/>
      <c r="C599" s="102"/>
      <c r="D599" s="108"/>
      <c r="E599" s="102"/>
      <c r="F599" s="102"/>
      <c r="G599" s="67" t="s">
        <v>15</v>
      </c>
      <c r="H599" s="56">
        <v>0</v>
      </c>
      <c r="I599" s="28">
        <v>0</v>
      </c>
    </row>
    <row r="600" spans="1:11" s="26" customFormat="1" ht="24.95" customHeight="1" outlineLevel="1" x14ac:dyDescent="0.25">
      <c r="A600" s="124"/>
      <c r="B600" s="110"/>
      <c r="C600" s="104"/>
      <c r="D600" s="109"/>
      <c r="E600" s="104"/>
      <c r="F600" s="104"/>
      <c r="G600" s="67" t="s">
        <v>192</v>
      </c>
      <c r="H600" s="56">
        <v>0</v>
      </c>
      <c r="I600" s="28">
        <v>0</v>
      </c>
      <c r="J600" s="10"/>
    </row>
    <row r="601" spans="1:11" ht="24.95" customHeight="1" outlineLevel="1" x14ac:dyDescent="0.25">
      <c r="A601" s="98" t="s">
        <v>191</v>
      </c>
      <c r="B601" s="125" t="s">
        <v>369</v>
      </c>
      <c r="C601" s="102" t="s">
        <v>18</v>
      </c>
      <c r="D601" s="108" t="s">
        <v>164</v>
      </c>
      <c r="E601" s="102" t="s">
        <v>18</v>
      </c>
      <c r="F601" s="102" t="s">
        <v>18</v>
      </c>
      <c r="G601" s="67" t="s">
        <v>68</v>
      </c>
      <c r="H601" s="56">
        <v>0</v>
      </c>
      <c r="I601" s="28">
        <v>0</v>
      </c>
    </row>
    <row r="602" spans="1:11" s="26" customFormat="1" ht="24.95" customHeight="1" outlineLevel="1" x14ac:dyDescent="0.25">
      <c r="A602" s="98"/>
      <c r="B602" s="125"/>
      <c r="C602" s="102"/>
      <c r="D602" s="108"/>
      <c r="E602" s="102"/>
      <c r="F602" s="102"/>
      <c r="G602" s="67" t="s">
        <v>13</v>
      </c>
      <c r="H602" s="56">
        <v>0</v>
      </c>
      <c r="I602" s="28">
        <v>0</v>
      </c>
      <c r="J602" s="10"/>
    </row>
    <row r="603" spans="1:11" ht="24.95" customHeight="1" outlineLevel="1" x14ac:dyDescent="0.25">
      <c r="A603" s="124"/>
      <c r="B603" s="125"/>
      <c r="C603" s="104"/>
      <c r="D603" s="109"/>
      <c r="E603" s="104"/>
      <c r="F603" s="104"/>
      <c r="G603" s="67" t="s">
        <v>14</v>
      </c>
      <c r="H603" s="56">
        <v>0</v>
      </c>
      <c r="I603" s="28">
        <v>0</v>
      </c>
    </row>
    <row r="604" spans="1:11" ht="24.95" customHeight="1" outlineLevel="1" x14ac:dyDescent="0.25">
      <c r="A604" s="124"/>
      <c r="B604" s="125"/>
      <c r="C604" s="104"/>
      <c r="D604" s="109"/>
      <c r="E604" s="104"/>
      <c r="F604" s="104"/>
      <c r="G604" s="67" t="s">
        <v>15</v>
      </c>
      <c r="H604" s="56">
        <v>0</v>
      </c>
      <c r="I604" s="28">
        <v>0</v>
      </c>
    </row>
    <row r="605" spans="1:11" s="26" customFormat="1" ht="24.95" customHeight="1" outlineLevel="1" x14ac:dyDescent="0.25">
      <c r="A605" s="124"/>
      <c r="B605" s="110"/>
      <c r="C605" s="104"/>
      <c r="D605" s="109"/>
      <c r="E605" s="104"/>
      <c r="F605" s="104"/>
      <c r="G605" s="67" t="s">
        <v>192</v>
      </c>
      <c r="H605" s="56">
        <v>0</v>
      </c>
      <c r="I605" s="28">
        <v>0</v>
      </c>
      <c r="J605" s="10"/>
    </row>
    <row r="606" spans="1:11" ht="24.95" customHeight="1" x14ac:dyDescent="0.35">
      <c r="A606" s="108" t="s">
        <v>72</v>
      </c>
      <c r="B606" s="100"/>
      <c r="C606" s="100"/>
      <c r="D606" s="100"/>
      <c r="E606" s="100"/>
      <c r="F606" s="100"/>
      <c r="G606" s="38" t="s">
        <v>12</v>
      </c>
      <c r="H606" s="52">
        <f>H607+H608+H609+H610</f>
        <v>7695032.3000000007</v>
      </c>
      <c r="I606" s="52">
        <f>I607+I608+I609+I610</f>
        <v>5973322.4000000004</v>
      </c>
      <c r="J606" s="42"/>
      <c r="K606" s="42"/>
    </row>
    <row r="607" spans="1:11" ht="24.95" customHeight="1" x14ac:dyDescent="0.35">
      <c r="A607" s="100"/>
      <c r="B607" s="100"/>
      <c r="C607" s="100"/>
      <c r="D607" s="100"/>
      <c r="E607" s="100"/>
      <c r="F607" s="100"/>
      <c r="G607" s="39" t="s">
        <v>13</v>
      </c>
      <c r="H607" s="52">
        <f>H340+H297+H359+H441+H540</f>
        <v>779007.99999999988</v>
      </c>
      <c r="I607" s="52">
        <f>I340+I297+I359+I441+I540</f>
        <v>655149.4</v>
      </c>
      <c r="J607" s="42"/>
      <c r="K607" s="42"/>
    </row>
    <row r="608" spans="1:11" ht="24.95" customHeight="1" x14ac:dyDescent="0.35">
      <c r="A608" s="100"/>
      <c r="B608" s="100"/>
      <c r="C608" s="100"/>
      <c r="D608" s="100"/>
      <c r="E608" s="100"/>
      <c r="F608" s="100"/>
      <c r="G608" s="39" t="s">
        <v>14</v>
      </c>
      <c r="H608" s="52">
        <f>H11+H35+H65+H98+H125+H163+H233+H298+H360+H504+H598+H481+H341+H593+H486+H442+H541+H553</f>
        <v>5717130.3000000007</v>
      </c>
      <c r="I608" s="52">
        <f>I11+I35+I65+I98+I125+I163+I233+I298+I360+I504+I598+I481+I341+I593+I486+I442+I541+I553</f>
        <v>4332777</v>
      </c>
      <c r="J608" s="42"/>
      <c r="K608" s="42"/>
    </row>
    <row r="609" spans="1:11" ht="24.95" customHeight="1" x14ac:dyDescent="0.35">
      <c r="A609" s="100"/>
      <c r="B609" s="100"/>
      <c r="C609" s="100"/>
      <c r="D609" s="100"/>
      <c r="E609" s="100"/>
      <c r="F609" s="100"/>
      <c r="G609" s="39" t="s">
        <v>15</v>
      </c>
      <c r="H609" s="52">
        <f>H12+H36+H66+H87+H99+H127+H139+H150+H181+H200+H214+H234+H330+H299+H342+H361+H420+H448+H460+H471+H482+H505+H517+H542+H554+H571+H584+H589+H594+H529+H164+H443+H487+H604+H599</f>
        <v>1196809.0000000005</v>
      </c>
      <c r="I609" s="52">
        <f>I12+I36+I66+I87+I99+I127+I139+I150+I181+I200+I214+I234+I330+I299+I342+I361+I420+I448+I460+I471+I482+I505+I517+I542+I554+I571+I584+I589+I594+I529+I164+I443+I487+I604+I599</f>
        <v>983830</v>
      </c>
      <c r="J609" s="42"/>
      <c r="K609" s="42"/>
    </row>
    <row r="610" spans="1:11" s="26" customFormat="1" ht="24.95" customHeight="1" x14ac:dyDescent="0.25">
      <c r="A610" s="119"/>
      <c r="B610" s="119"/>
      <c r="C610" s="119"/>
      <c r="D610" s="119"/>
      <c r="E610" s="119"/>
      <c r="F610" s="119"/>
      <c r="G610" s="39" t="s">
        <v>192</v>
      </c>
      <c r="H610" s="52">
        <f>H449</f>
        <v>2085</v>
      </c>
      <c r="I610" s="52">
        <f>I449</f>
        <v>1566</v>
      </c>
      <c r="J610" s="10"/>
      <c r="K610" s="10"/>
    </row>
    <row r="611" spans="1:11" ht="54" customHeight="1" x14ac:dyDescent="0.25">
      <c r="A611" s="152" t="s">
        <v>397</v>
      </c>
      <c r="B611" s="153"/>
      <c r="C611" s="153"/>
      <c r="D611" s="153"/>
      <c r="E611" s="153"/>
      <c r="F611" s="153"/>
      <c r="G611" s="153"/>
      <c r="H611" s="153"/>
      <c r="I611" s="154"/>
      <c r="J611" s="1"/>
      <c r="K611" s="40"/>
    </row>
    <row r="612" spans="1:11" ht="20.25" x14ac:dyDescent="0.3">
      <c r="A612" s="87"/>
      <c r="B612" s="88"/>
      <c r="C612" s="87"/>
      <c r="D612" s="87"/>
      <c r="E612" s="87"/>
      <c r="F612" s="87"/>
      <c r="G612" s="88"/>
      <c r="H612" s="89"/>
      <c r="I612" s="90"/>
      <c r="J612" s="75"/>
      <c r="K612" s="75"/>
    </row>
    <row r="613" spans="1:11" ht="20.25" x14ac:dyDescent="0.3">
      <c r="A613" s="87"/>
      <c r="B613" s="88"/>
      <c r="C613" s="87"/>
      <c r="D613" s="87"/>
      <c r="E613" s="87"/>
      <c r="F613" s="87"/>
      <c r="G613" s="88"/>
      <c r="H613" s="89"/>
      <c r="I613" s="90"/>
      <c r="J613" s="75"/>
      <c r="K613" s="75"/>
    </row>
    <row r="614" spans="1:11" ht="20.25" x14ac:dyDescent="0.3">
      <c r="A614" s="87"/>
      <c r="B614" s="88"/>
      <c r="C614" s="87"/>
      <c r="D614" s="87"/>
      <c r="E614" s="87"/>
      <c r="F614" s="87"/>
      <c r="G614" s="88"/>
      <c r="H614" s="89"/>
      <c r="I614" s="90"/>
      <c r="J614" s="75"/>
      <c r="K614" s="75"/>
    </row>
    <row r="615" spans="1:11" ht="20.25" x14ac:dyDescent="0.3">
      <c r="A615" s="87"/>
      <c r="B615" s="88"/>
      <c r="C615" s="87"/>
      <c r="D615" s="87"/>
      <c r="E615" s="87"/>
      <c r="F615" s="87"/>
      <c r="G615" s="88"/>
      <c r="H615" s="89"/>
      <c r="I615" s="90"/>
      <c r="J615" s="76"/>
      <c r="K615" s="76"/>
    </row>
    <row r="616" spans="1:11" ht="20.25" x14ac:dyDescent="0.3">
      <c r="A616" s="87"/>
      <c r="B616" s="88"/>
      <c r="C616" s="87"/>
      <c r="D616" s="87"/>
      <c r="E616" s="87"/>
      <c r="F616" s="87"/>
      <c r="G616" s="88"/>
      <c r="H616" s="89"/>
      <c r="I616" s="90"/>
      <c r="J616" s="75"/>
      <c r="K616" s="75"/>
    </row>
    <row r="617" spans="1:11" ht="20.25" x14ac:dyDescent="0.3">
      <c r="A617" s="87"/>
      <c r="B617" s="88"/>
      <c r="C617" s="87"/>
      <c r="D617" s="87"/>
      <c r="E617" s="87"/>
      <c r="F617" s="87"/>
      <c r="G617" s="88"/>
      <c r="H617" s="89"/>
      <c r="I617" s="90"/>
      <c r="J617" s="75"/>
      <c r="K617" s="75"/>
    </row>
    <row r="618" spans="1:11" ht="20.25" x14ac:dyDescent="0.3">
      <c r="A618" s="87"/>
      <c r="B618" s="88"/>
      <c r="C618" s="87"/>
      <c r="D618" s="87"/>
      <c r="E618" s="87"/>
      <c r="F618" s="87"/>
      <c r="G618" s="88"/>
      <c r="H618" s="89"/>
      <c r="I618" s="90"/>
      <c r="J618" s="75"/>
      <c r="K618" s="75"/>
    </row>
    <row r="619" spans="1:11" ht="18.75" x14ac:dyDescent="0.3">
      <c r="A619" s="15"/>
      <c r="B619" s="3"/>
      <c r="C619" s="15"/>
      <c r="D619" s="15"/>
      <c r="E619" s="15"/>
      <c r="F619" s="15"/>
      <c r="G619" s="3"/>
      <c r="H619" s="4"/>
      <c r="I619" s="74"/>
      <c r="J619" s="77"/>
      <c r="K619" s="78"/>
    </row>
    <row r="620" spans="1:11" ht="18.75" x14ac:dyDescent="0.3">
      <c r="A620" s="15"/>
      <c r="B620" s="3"/>
      <c r="C620" s="15"/>
      <c r="D620" s="15"/>
      <c r="E620" s="15"/>
      <c r="F620" s="15"/>
      <c r="G620" s="3"/>
      <c r="H620" s="4"/>
      <c r="I620" s="74"/>
      <c r="J620" s="77"/>
      <c r="K620" s="78"/>
    </row>
    <row r="621" spans="1:11" ht="18.75" x14ac:dyDescent="0.3">
      <c r="A621" s="15"/>
      <c r="B621" s="3"/>
      <c r="C621" s="15"/>
      <c r="D621" s="15"/>
      <c r="E621" s="15"/>
      <c r="F621" s="15"/>
      <c r="G621" s="3"/>
      <c r="H621" s="4"/>
      <c r="I621" s="5"/>
    </row>
    <row r="622" spans="1:11" ht="18.75" x14ac:dyDescent="0.3">
      <c r="A622" s="15"/>
      <c r="B622" s="3"/>
      <c r="C622" s="15"/>
      <c r="D622" s="15"/>
      <c r="E622" s="15"/>
      <c r="F622" s="15"/>
      <c r="G622" s="3"/>
      <c r="H622" s="4"/>
      <c r="I622" s="5"/>
    </row>
    <row r="623" spans="1:11" ht="18.75" x14ac:dyDescent="0.3">
      <c r="A623" s="15"/>
      <c r="B623" s="3"/>
      <c r="C623" s="15"/>
      <c r="D623" s="15"/>
      <c r="E623" s="15"/>
      <c r="F623" s="15"/>
      <c r="G623" s="3"/>
      <c r="H623" s="4"/>
      <c r="I623" s="5"/>
    </row>
    <row r="624" spans="1:11" ht="18.75" x14ac:dyDescent="0.3">
      <c r="A624" s="15"/>
      <c r="B624" s="3"/>
      <c r="C624" s="15"/>
      <c r="D624" s="15"/>
      <c r="E624" s="15"/>
      <c r="F624" s="15"/>
      <c r="G624" s="3"/>
      <c r="H624" s="4"/>
      <c r="I624" s="5"/>
    </row>
    <row r="625" spans="1:9" ht="18.75" x14ac:dyDescent="0.3">
      <c r="A625" s="15"/>
      <c r="B625" s="3"/>
      <c r="C625" s="15"/>
      <c r="D625" s="15"/>
      <c r="E625" s="15"/>
      <c r="F625" s="15"/>
      <c r="G625" s="3"/>
      <c r="H625" s="4"/>
      <c r="I625" s="5"/>
    </row>
    <row r="626" spans="1:9" ht="18.75" x14ac:dyDescent="0.3">
      <c r="A626" s="15"/>
      <c r="B626" s="3"/>
      <c r="C626" s="15"/>
      <c r="D626" s="15"/>
      <c r="E626" s="15"/>
      <c r="F626" s="15"/>
      <c r="G626" s="3"/>
      <c r="H626" s="4"/>
      <c r="I626" s="5"/>
    </row>
    <row r="627" spans="1:9" ht="18.75" x14ac:dyDescent="0.3">
      <c r="A627" s="15"/>
      <c r="B627" s="3"/>
      <c r="C627" s="15"/>
      <c r="D627" s="15"/>
      <c r="E627" s="15"/>
      <c r="F627" s="15"/>
      <c r="G627" s="3"/>
      <c r="H627" s="4"/>
      <c r="I627" s="5"/>
    </row>
    <row r="628" spans="1:9" ht="18.75" x14ac:dyDescent="0.3">
      <c r="A628" s="15"/>
      <c r="B628" s="3"/>
      <c r="C628" s="15"/>
      <c r="D628" s="15"/>
      <c r="E628" s="15"/>
      <c r="F628" s="15"/>
      <c r="G628" s="3"/>
      <c r="H628" s="4"/>
      <c r="I628" s="5"/>
    </row>
    <row r="629" spans="1:9" ht="18.75" x14ac:dyDescent="0.3">
      <c r="A629" s="15"/>
      <c r="B629" s="3"/>
      <c r="C629" s="15"/>
      <c r="D629" s="15"/>
      <c r="E629" s="15"/>
      <c r="F629" s="15"/>
      <c r="G629" s="3"/>
      <c r="H629" s="4"/>
      <c r="I629" s="5"/>
    </row>
    <row r="630" spans="1:9" ht="18.75" x14ac:dyDescent="0.3">
      <c r="A630" s="15"/>
      <c r="B630" s="3"/>
      <c r="C630" s="15"/>
      <c r="D630" s="15"/>
      <c r="E630" s="15"/>
      <c r="F630" s="15"/>
      <c r="G630" s="3"/>
      <c r="H630" s="4"/>
      <c r="I630" s="5"/>
    </row>
    <row r="631" spans="1:9" ht="18.75" x14ac:dyDescent="0.3">
      <c r="A631" s="15"/>
      <c r="B631" s="3"/>
      <c r="C631" s="15"/>
      <c r="D631" s="15"/>
      <c r="E631" s="15"/>
      <c r="F631" s="15"/>
      <c r="G631" s="3"/>
      <c r="H631" s="4"/>
      <c r="I631" s="5"/>
    </row>
    <row r="632" spans="1:9" ht="18.75" x14ac:dyDescent="0.3">
      <c r="A632" s="15"/>
      <c r="B632" s="3"/>
      <c r="C632" s="15"/>
      <c r="D632" s="15"/>
      <c r="E632" s="15"/>
      <c r="F632" s="15"/>
      <c r="G632" s="3"/>
      <c r="H632" s="4"/>
      <c r="I632" s="5"/>
    </row>
    <row r="633" spans="1:9" ht="18.75" x14ac:dyDescent="0.3">
      <c r="A633" s="15"/>
      <c r="B633" s="3"/>
      <c r="C633" s="15"/>
      <c r="D633" s="15"/>
      <c r="E633" s="15"/>
      <c r="F633" s="15"/>
      <c r="G633" s="3"/>
      <c r="H633" s="4"/>
      <c r="I633" s="5"/>
    </row>
    <row r="634" spans="1:9" ht="18.75" x14ac:dyDescent="0.3">
      <c r="A634" s="15"/>
      <c r="B634" s="3"/>
      <c r="C634" s="15"/>
      <c r="D634" s="15"/>
      <c r="E634" s="15"/>
      <c r="F634" s="15"/>
      <c r="G634" s="3"/>
      <c r="H634" s="4"/>
      <c r="I634" s="5"/>
    </row>
    <row r="635" spans="1:9" ht="18.75" x14ac:dyDescent="0.3">
      <c r="A635" s="15"/>
      <c r="B635" s="3"/>
      <c r="C635" s="15"/>
      <c r="D635" s="15"/>
      <c r="E635" s="15"/>
      <c r="F635" s="15"/>
      <c r="G635" s="3"/>
      <c r="H635" s="4"/>
      <c r="I635" s="5"/>
    </row>
    <row r="636" spans="1:9" ht="18.75" x14ac:dyDescent="0.3">
      <c r="A636" s="15"/>
      <c r="B636" s="3"/>
      <c r="C636" s="15"/>
      <c r="D636" s="15"/>
      <c r="E636" s="15"/>
      <c r="F636" s="15"/>
      <c r="G636" s="3"/>
      <c r="H636" s="4"/>
      <c r="I636" s="5"/>
    </row>
    <row r="637" spans="1:9" ht="18.75" x14ac:dyDescent="0.3">
      <c r="A637" s="15"/>
      <c r="B637" s="3"/>
      <c r="C637" s="15"/>
      <c r="D637" s="15"/>
      <c r="E637" s="15"/>
      <c r="F637" s="15"/>
      <c r="G637" s="3"/>
      <c r="H637" s="4"/>
      <c r="I637" s="5"/>
    </row>
    <row r="638" spans="1:9" ht="18.75" x14ac:dyDescent="0.3">
      <c r="A638" s="15"/>
      <c r="B638" s="3"/>
      <c r="C638" s="15"/>
      <c r="D638" s="15"/>
      <c r="E638" s="15"/>
      <c r="F638" s="15"/>
      <c r="G638" s="3"/>
      <c r="H638" s="4"/>
      <c r="I638" s="5"/>
    </row>
    <row r="639" spans="1:9" ht="18.75" x14ac:dyDescent="0.3">
      <c r="A639" s="15"/>
      <c r="B639" s="3"/>
      <c r="C639" s="15"/>
      <c r="D639" s="15"/>
      <c r="E639" s="15"/>
      <c r="F639" s="15"/>
      <c r="G639" s="3"/>
      <c r="H639" s="4"/>
      <c r="I639" s="5"/>
    </row>
    <row r="640" spans="1:9" ht="18.75" x14ac:dyDescent="0.3">
      <c r="A640" s="15"/>
      <c r="B640" s="3"/>
      <c r="C640" s="15"/>
      <c r="D640" s="15"/>
      <c r="E640" s="15"/>
      <c r="F640" s="15"/>
      <c r="G640" s="3"/>
      <c r="H640" s="4"/>
      <c r="I640" s="5"/>
    </row>
    <row r="641" spans="1:9" ht="18.75" x14ac:dyDescent="0.3">
      <c r="A641" s="15"/>
      <c r="B641" s="3"/>
      <c r="C641" s="15"/>
      <c r="D641" s="15"/>
      <c r="E641" s="15"/>
      <c r="F641" s="15"/>
      <c r="G641" s="3"/>
      <c r="H641" s="4"/>
      <c r="I641" s="5"/>
    </row>
    <row r="642" spans="1:9" ht="18.75" x14ac:dyDescent="0.3">
      <c r="A642" s="15"/>
      <c r="B642" s="3"/>
      <c r="C642" s="15"/>
      <c r="D642" s="15"/>
      <c r="E642" s="15"/>
      <c r="F642" s="15"/>
      <c r="G642" s="3"/>
      <c r="H642" s="4"/>
      <c r="I642" s="5"/>
    </row>
    <row r="643" spans="1:9" ht="18.75" x14ac:dyDescent="0.3">
      <c r="A643" s="16"/>
      <c r="B643" s="6"/>
      <c r="C643" s="16"/>
      <c r="D643" s="16"/>
      <c r="E643" s="16"/>
      <c r="F643" s="16"/>
      <c r="G643" s="6"/>
      <c r="H643" s="7"/>
      <c r="I643" s="8"/>
    </row>
    <row r="644" spans="1:9" ht="18.75" x14ac:dyDescent="0.3">
      <c r="A644" s="16"/>
      <c r="B644" s="6"/>
      <c r="C644" s="16"/>
      <c r="D644" s="16"/>
      <c r="E644" s="16"/>
      <c r="F644" s="16"/>
      <c r="G644" s="6"/>
      <c r="H644" s="7"/>
      <c r="I644" s="8"/>
    </row>
    <row r="645" spans="1:9" ht="18.75" x14ac:dyDescent="0.3">
      <c r="A645" s="16"/>
      <c r="B645" s="6"/>
      <c r="C645" s="16"/>
      <c r="D645" s="16"/>
      <c r="E645" s="16"/>
      <c r="F645" s="16"/>
      <c r="G645" s="6"/>
      <c r="H645" s="7"/>
      <c r="I645" s="8"/>
    </row>
    <row r="646" spans="1:9" ht="18.75" x14ac:dyDescent="0.3">
      <c r="A646" s="16"/>
      <c r="B646" s="6"/>
      <c r="C646" s="16"/>
      <c r="D646" s="16"/>
      <c r="E646" s="16"/>
      <c r="F646" s="16"/>
      <c r="G646" s="6"/>
      <c r="H646" s="7"/>
      <c r="I646" s="8"/>
    </row>
    <row r="647" spans="1:9" ht="18.75" x14ac:dyDescent="0.3">
      <c r="A647" s="16"/>
      <c r="B647" s="6"/>
      <c r="C647" s="16"/>
      <c r="D647" s="16"/>
      <c r="E647" s="16"/>
      <c r="F647" s="16"/>
      <c r="G647" s="6"/>
      <c r="H647" s="7"/>
      <c r="I647" s="8"/>
    </row>
    <row r="648" spans="1:9" ht="18.75" x14ac:dyDescent="0.3">
      <c r="A648" s="16"/>
      <c r="B648" s="6"/>
      <c r="C648" s="16"/>
      <c r="D648" s="16"/>
      <c r="E648" s="16"/>
      <c r="F648" s="16"/>
      <c r="G648" s="6"/>
      <c r="H648" s="7"/>
      <c r="I648" s="8"/>
    </row>
    <row r="649" spans="1:9" ht="18.75" x14ac:dyDescent="0.3">
      <c r="A649" s="16"/>
      <c r="B649" s="6"/>
      <c r="C649" s="16"/>
      <c r="D649" s="16"/>
      <c r="E649" s="16"/>
      <c r="F649" s="16"/>
      <c r="G649" s="6"/>
      <c r="H649" s="7"/>
      <c r="I649" s="8"/>
    </row>
    <row r="650" spans="1:9" ht="18.75" x14ac:dyDescent="0.3">
      <c r="A650" s="16"/>
      <c r="B650" s="6"/>
      <c r="C650" s="16"/>
      <c r="D650" s="16"/>
      <c r="E650" s="16"/>
      <c r="F650" s="16"/>
      <c r="G650" s="6"/>
      <c r="H650" s="7"/>
      <c r="I650" s="8"/>
    </row>
  </sheetData>
  <autoFilter ref="A5:I611">
    <filterColumn colId="4" showButton="0"/>
    <filterColumn colId="6" showButton="0"/>
    <filterColumn colId="7" showButton="0"/>
  </autoFilter>
  <mergeCells count="886">
    <mergeCell ref="C556:C560"/>
    <mergeCell ref="B556:B560"/>
    <mergeCell ref="A556:A560"/>
    <mergeCell ref="F562:F566"/>
    <mergeCell ref="E562:E566"/>
    <mergeCell ref="D562:D566"/>
    <mergeCell ref="C562:C566"/>
    <mergeCell ref="A544:A548"/>
    <mergeCell ref="D544:D548"/>
    <mergeCell ref="B544:B548"/>
    <mergeCell ref="E544:E548"/>
    <mergeCell ref="C544:C548"/>
    <mergeCell ref="F544:F548"/>
    <mergeCell ref="A551:A555"/>
    <mergeCell ref="B551:B555"/>
    <mergeCell ref="C551:C555"/>
    <mergeCell ref="D551:D555"/>
    <mergeCell ref="E551:E555"/>
    <mergeCell ref="F556:F560"/>
    <mergeCell ref="E556:E560"/>
    <mergeCell ref="D556:D560"/>
    <mergeCell ref="B562:B566"/>
    <mergeCell ref="A562:A566"/>
    <mergeCell ref="B568:B572"/>
    <mergeCell ref="C568:C572"/>
    <mergeCell ref="A568:A572"/>
    <mergeCell ref="D568:D572"/>
    <mergeCell ref="E568:E572"/>
    <mergeCell ref="F568:F572"/>
    <mergeCell ref="A580:I580"/>
    <mergeCell ref="F573:F577"/>
    <mergeCell ref="D573:D577"/>
    <mergeCell ref="A573:A577"/>
    <mergeCell ref="B573:B577"/>
    <mergeCell ref="C573:C577"/>
    <mergeCell ref="E573:E577"/>
    <mergeCell ref="B591:B595"/>
    <mergeCell ref="C591:C595"/>
    <mergeCell ref="D591:D595"/>
    <mergeCell ref="E591:E595"/>
    <mergeCell ref="F591:F595"/>
    <mergeCell ref="A596:A600"/>
    <mergeCell ref="B596:B600"/>
    <mergeCell ref="C596:C600"/>
    <mergeCell ref="D596:D600"/>
    <mergeCell ref="E596:E600"/>
    <mergeCell ref="F596:F600"/>
    <mergeCell ref="C457:C461"/>
    <mergeCell ref="D457:D461"/>
    <mergeCell ref="E457:E461"/>
    <mergeCell ref="F457:F461"/>
    <mergeCell ref="F462:F466"/>
    <mergeCell ref="A601:A605"/>
    <mergeCell ref="B601:B605"/>
    <mergeCell ref="C601:C605"/>
    <mergeCell ref="D601:D605"/>
    <mergeCell ref="E601:E605"/>
    <mergeCell ref="F601:F605"/>
    <mergeCell ref="A581:A585"/>
    <mergeCell ref="B581:B585"/>
    <mergeCell ref="C581:C585"/>
    <mergeCell ref="D581:D585"/>
    <mergeCell ref="E581:E585"/>
    <mergeCell ref="F581:F585"/>
    <mergeCell ref="A586:A590"/>
    <mergeCell ref="B586:B590"/>
    <mergeCell ref="C586:C590"/>
    <mergeCell ref="D586:D590"/>
    <mergeCell ref="E586:E590"/>
    <mergeCell ref="F586:F590"/>
    <mergeCell ref="A591:A595"/>
    <mergeCell ref="F411:F415"/>
    <mergeCell ref="B411:B415"/>
    <mergeCell ref="C411:C415"/>
    <mergeCell ref="D411:D415"/>
    <mergeCell ref="E411:E415"/>
    <mergeCell ref="D406:D410"/>
    <mergeCell ref="E406:E410"/>
    <mergeCell ref="A406:A410"/>
    <mergeCell ref="C406:C410"/>
    <mergeCell ref="F406:F410"/>
    <mergeCell ref="F400:F404"/>
    <mergeCell ref="F370:F371"/>
    <mergeCell ref="C306:C307"/>
    <mergeCell ref="C372:C376"/>
    <mergeCell ref="D372:D376"/>
    <mergeCell ref="C368:C369"/>
    <mergeCell ref="C315:C319"/>
    <mergeCell ref="D315:D319"/>
    <mergeCell ref="A349:A350"/>
    <mergeCell ref="B372:B376"/>
    <mergeCell ref="A363:A367"/>
    <mergeCell ref="C349:C350"/>
    <mergeCell ref="D349:D350"/>
    <mergeCell ref="C332:C336"/>
    <mergeCell ref="C356:C357"/>
    <mergeCell ref="D370:D371"/>
    <mergeCell ref="E308:E312"/>
    <mergeCell ref="F428:F432"/>
    <mergeCell ref="E434:E438"/>
    <mergeCell ref="A450:A454"/>
    <mergeCell ref="B450:B454"/>
    <mergeCell ref="C450:C454"/>
    <mergeCell ref="D450:D454"/>
    <mergeCell ref="E450:E454"/>
    <mergeCell ref="C440:C444"/>
    <mergeCell ref="D440:D444"/>
    <mergeCell ref="F450:F454"/>
    <mergeCell ref="F440:F444"/>
    <mergeCell ref="A445:A449"/>
    <mergeCell ref="B445:B449"/>
    <mergeCell ref="C445:C449"/>
    <mergeCell ref="D445:D449"/>
    <mergeCell ref="E445:E449"/>
    <mergeCell ref="F445:F449"/>
    <mergeCell ref="A440:A444"/>
    <mergeCell ref="B440:B444"/>
    <mergeCell ref="F495:F499"/>
    <mergeCell ref="A502:A506"/>
    <mergeCell ref="B502:B506"/>
    <mergeCell ref="C502:C506"/>
    <mergeCell ref="E468:E472"/>
    <mergeCell ref="A462:A466"/>
    <mergeCell ref="D462:D466"/>
    <mergeCell ref="E462:E466"/>
    <mergeCell ref="A479:A483"/>
    <mergeCell ref="B479:B483"/>
    <mergeCell ref="C479:C483"/>
    <mergeCell ref="D479:D483"/>
    <mergeCell ref="E479:E483"/>
    <mergeCell ref="F479:F483"/>
    <mergeCell ref="B462:B466"/>
    <mergeCell ref="C462:C466"/>
    <mergeCell ref="D468:D472"/>
    <mergeCell ref="F468:F472"/>
    <mergeCell ref="C468:C472"/>
    <mergeCell ref="B468:B472"/>
    <mergeCell ref="A468:A472"/>
    <mergeCell ref="A611:I611"/>
    <mergeCell ref="D485:D487"/>
    <mergeCell ref="B485:B487"/>
    <mergeCell ref="A485:A487"/>
    <mergeCell ref="C485:C487"/>
    <mergeCell ref="A488:A492"/>
    <mergeCell ref="B488:B492"/>
    <mergeCell ref="C488:C492"/>
    <mergeCell ref="D488:D492"/>
    <mergeCell ref="E488:E492"/>
    <mergeCell ref="F488:F492"/>
    <mergeCell ref="A495:A499"/>
    <mergeCell ref="E495:E499"/>
    <mergeCell ref="B495:B499"/>
    <mergeCell ref="C495:C499"/>
    <mergeCell ref="A514:A518"/>
    <mergeCell ref="B514:B518"/>
    <mergeCell ref="A507:A511"/>
    <mergeCell ref="D539:D543"/>
    <mergeCell ref="E539:E543"/>
    <mergeCell ref="F551:F555"/>
    <mergeCell ref="E485:E487"/>
    <mergeCell ref="F485:F487"/>
    <mergeCell ref="F539:F543"/>
    <mergeCell ref="B417:B421"/>
    <mergeCell ref="C417:C421"/>
    <mergeCell ref="E440:E444"/>
    <mergeCell ref="E422:E426"/>
    <mergeCell ref="D495:D499"/>
    <mergeCell ref="A422:A426"/>
    <mergeCell ref="B422:B426"/>
    <mergeCell ref="B434:B438"/>
    <mergeCell ref="E368:E369"/>
    <mergeCell ref="A434:A438"/>
    <mergeCell ref="C434:C438"/>
    <mergeCell ref="D434:D438"/>
    <mergeCell ref="B428:B432"/>
    <mergeCell ref="A428:A432"/>
    <mergeCell ref="C428:C432"/>
    <mergeCell ref="D428:D432"/>
    <mergeCell ref="E428:E432"/>
    <mergeCell ref="B400:B404"/>
    <mergeCell ref="C400:C404"/>
    <mergeCell ref="A400:A404"/>
    <mergeCell ref="D400:D404"/>
    <mergeCell ref="E400:E404"/>
    <mergeCell ref="A457:A461"/>
    <mergeCell ref="B457:B461"/>
    <mergeCell ref="A332:A336"/>
    <mergeCell ref="A337:A338"/>
    <mergeCell ref="B356:B357"/>
    <mergeCell ref="B337:B338"/>
    <mergeCell ref="A358:A362"/>
    <mergeCell ref="B358:B362"/>
    <mergeCell ref="C337:C338"/>
    <mergeCell ref="B332:B336"/>
    <mergeCell ref="A339:A343"/>
    <mergeCell ref="B339:B343"/>
    <mergeCell ref="C339:C343"/>
    <mergeCell ref="B349:B350"/>
    <mergeCell ref="A308:A312"/>
    <mergeCell ref="B308:B312"/>
    <mergeCell ref="B321:B325"/>
    <mergeCell ref="A321:A325"/>
    <mergeCell ref="C321:C325"/>
    <mergeCell ref="A315:A319"/>
    <mergeCell ref="B315:B319"/>
    <mergeCell ref="A327:A331"/>
    <mergeCell ref="B327:B331"/>
    <mergeCell ref="C327:C331"/>
    <mergeCell ref="C308:C312"/>
    <mergeCell ref="A306:A307"/>
    <mergeCell ref="D339:D343"/>
    <mergeCell ref="B377:B378"/>
    <mergeCell ref="C377:C378"/>
    <mergeCell ref="C370:C371"/>
    <mergeCell ref="A377:A378"/>
    <mergeCell ref="A372:A376"/>
    <mergeCell ref="B368:B369"/>
    <mergeCell ref="B394:B398"/>
    <mergeCell ref="A384:A385"/>
    <mergeCell ref="B386:B390"/>
    <mergeCell ref="C394:C398"/>
    <mergeCell ref="C386:C390"/>
    <mergeCell ref="B391:B392"/>
    <mergeCell ref="C384:C385"/>
    <mergeCell ref="A391:A392"/>
    <mergeCell ref="B384:B385"/>
    <mergeCell ref="A386:A390"/>
    <mergeCell ref="A394:A398"/>
    <mergeCell ref="C391:C392"/>
    <mergeCell ref="A368:A369"/>
    <mergeCell ref="A370:A371"/>
    <mergeCell ref="B370:B371"/>
    <mergeCell ref="D368:D369"/>
    <mergeCell ref="G391:G392"/>
    <mergeCell ref="F349:F350"/>
    <mergeCell ref="E264:E268"/>
    <mergeCell ref="F332:F336"/>
    <mergeCell ref="F394:F398"/>
    <mergeCell ref="F368:F369"/>
    <mergeCell ref="E377:E378"/>
    <mergeCell ref="F384:F385"/>
    <mergeCell ref="D386:D390"/>
    <mergeCell ref="E372:E376"/>
    <mergeCell ref="E391:E392"/>
    <mergeCell ref="F386:F390"/>
    <mergeCell ref="F391:F392"/>
    <mergeCell ref="D394:D398"/>
    <mergeCell ref="E339:E343"/>
    <mergeCell ref="F339:F343"/>
    <mergeCell ref="E327:E331"/>
    <mergeCell ref="F327:F331"/>
    <mergeCell ref="F363:F367"/>
    <mergeCell ref="D327:D331"/>
    <mergeCell ref="D377:D378"/>
    <mergeCell ref="D391:D392"/>
    <mergeCell ref="D358:D362"/>
    <mergeCell ref="D363:D367"/>
    <mergeCell ref="H133:H134"/>
    <mergeCell ref="G133:G134"/>
    <mergeCell ref="G145:G146"/>
    <mergeCell ref="F161:F165"/>
    <mergeCell ref="F123:F127"/>
    <mergeCell ref="F190:F194"/>
    <mergeCell ref="F166:F170"/>
    <mergeCell ref="F152:F156"/>
    <mergeCell ref="F128:F132"/>
    <mergeCell ref="F188:F189"/>
    <mergeCell ref="F145:F146"/>
    <mergeCell ref="I133:I134"/>
    <mergeCell ref="G157:G158"/>
    <mergeCell ref="F202:F206"/>
    <mergeCell ref="I195:I196"/>
    <mergeCell ref="I188:I189"/>
    <mergeCell ref="I159:I160"/>
    <mergeCell ref="B243:B247"/>
    <mergeCell ref="C243:C247"/>
    <mergeCell ref="D243:D247"/>
    <mergeCell ref="F243:F247"/>
    <mergeCell ref="H228:H229"/>
    <mergeCell ref="D241:D242"/>
    <mergeCell ref="F183:F187"/>
    <mergeCell ref="D236:D240"/>
    <mergeCell ref="C236:C240"/>
    <mergeCell ref="D207:D208"/>
    <mergeCell ref="C223:C227"/>
    <mergeCell ref="H207:H208"/>
    <mergeCell ref="G207:G208"/>
    <mergeCell ref="F207:F208"/>
    <mergeCell ref="I207:I208"/>
    <mergeCell ref="G159:G160"/>
    <mergeCell ref="F178:F182"/>
    <mergeCell ref="H157:H158"/>
    <mergeCell ref="A278:A282"/>
    <mergeCell ref="B278:B282"/>
    <mergeCell ref="A257:A261"/>
    <mergeCell ref="A262:A263"/>
    <mergeCell ref="A264:A268"/>
    <mergeCell ref="D278:D282"/>
    <mergeCell ref="B264:B268"/>
    <mergeCell ref="I157:I158"/>
    <mergeCell ref="I145:I146"/>
    <mergeCell ref="G188:G189"/>
    <mergeCell ref="H188:H189"/>
    <mergeCell ref="G195:G196"/>
    <mergeCell ref="H195:H196"/>
    <mergeCell ref="F195:F196"/>
    <mergeCell ref="F197:F201"/>
    <mergeCell ref="F147:F151"/>
    <mergeCell ref="H145:H146"/>
    <mergeCell ref="E228:E229"/>
    <mergeCell ref="F255:F256"/>
    <mergeCell ref="F248:F249"/>
    <mergeCell ref="F250:F254"/>
    <mergeCell ref="F211:F215"/>
    <mergeCell ref="F231:F235"/>
    <mergeCell ref="E236:E240"/>
    <mergeCell ref="A231:A235"/>
    <mergeCell ref="B231:B235"/>
    <mergeCell ref="B248:B249"/>
    <mergeCell ref="A248:A249"/>
    <mergeCell ref="D255:D256"/>
    <mergeCell ref="A223:A227"/>
    <mergeCell ref="A241:A242"/>
    <mergeCell ref="A269:A270"/>
    <mergeCell ref="B262:B263"/>
    <mergeCell ref="A255:A256"/>
    <mergeCell ref="A243:A247"/>
    <mergeCell ref="C255:C256"/>
    <mergeCell ref="B257:B261"/>
    <mergeCell ref="B250:B254"/>
    <mergeCell ref="C250:C254"/>
    <mergeCell ref="C264:C268"/>
    <mergeCell ref="D264:D268"/>
    <mergeCell ref="A250:A254"/>
    <mergeCell ref="D250:D254"/>
    <mergeCell ref="B241:B242"/>
    <mergeCell ref="D248:D249"/>
    <mergeCell ref="H276:H277"/>
    <mergeCell ref="D271:D275"/>
    <mergeCell ref="G356:G357"/>
    <mergeCell ref="G262:G263"/>
    <mergeCell ref="H306:H307"/>
    <mergeCell ref="F356:F357"/>
    <mergeCell ref="D284:D288"/>
    <mergeCell ref="F221:F222"/>
    <mergeCell ref="F216:F220"/>
    <mergeCell ref="F236:F240"/>
    <mergeCell ref="A230:I230"/>
    <mergeCell ref="A228:A229"/>
    <mergeCell ref="A216:A220"/>
    <mergeCell ref="C216:C220"/>
    <mergeCell ref="F278:F282"/>
    <mergeCell ref="F223:F227"/>
    <mergeCell ref="F228:F229"/>
    <mergeCell ref="G248:G249"/>
    <mergeCell ref="I228:I229"/>
    <mergeCell ref="H248:H249"/>
    <mergeCell ref="I241:I242"/>
    <mergeCell ref="H241:H242"/>
    <mergeCell ref="I255:I256"/>
    <mergeCell ref="F241:F242"/>
    <mergeCell ref="D337:D338"/>
    <mergeCell ref="H337:H338"/>
    <mergeCell ref="F308:F312"/>
    <mergeCell ref="F306:F307"/>
    <mergeCell ref="F321:F325"/>
    <mergeCell ref="H356:H357"/>
    <mergeCell ref="G306:G307"/>
    <mergeCell ref="H349:H350"/>
    <mergeCell ref="F337:F338"/>
    <mergeCell ref="G337:G338"/>
    <mergeCell ref="D321:D325"/>
    <mergeCell ref="E349:E350"/>
    <mergeCell ref="E321:E325"/>
    <mergeCell ref="E315:E319"/>
    <mergeCell ref="F315:F319"/>
    <mergeCell ref="E337:E338"/>
    <mergeCell ref="E332:E336"/>
    <mergeCell ref="E306:E307"/>
    <mergeCell ref="D308:D312"/>
    <mergeCell ref="D306:D307"/>
    <mergeCell ref="F296:F300"/>
    <mergeCell ref="F271:F275"/>
    <mergeCell ref="E290:E294"/>
    <mergeCell ref="F290:F294"/>
    <mergeCell ref="E262:E263"/>
    <mergeCell ref="D296:D300"/>
    <mergeCell ref="D290:D294"/>
    <mergeCell ref="C241:C242"/>
    <mergeCell ref="C284:C288"/>
    <mergeCell ref="D276:D277"/>
    <mergeCell ref="F264:F268"/>
    <mergeCell ref="F262:F263"/>
    <mergeCell ref="F269:F270"/>
    <mergeCell ref="E278:E282"/>
    <mergeCell ref="C276:C277"/>
    <mergeCell ref="E248:E249"/>
    <mergeCell ref="E271:E275"/>
    <mergeCell ref="E255:E256"/>
    <mergeCell ref="E257:E261"/>
    <mergeCell ref="E296:E300"/>
    <mergeCell ref="E241:E242"/>
    <mergeCell ref="E243:E247"/>
    <mergeCell ref="E284:E288"/>
    <mergeCell ref="F284:F288"/>
    <mergeCell ref="C269:C270"/>
    <mergeCell ref="G255:G256"/>
    <mergeCell ref="E250:E254"/>
    <mergeCell ref="E231:E235"/>
    <mergeCell ref="C262:C263"/>
    <mergeCell ref="G221:G222"/>
    <mergeCell ref="D257:D261"/>
    <mergeCell ref="H255:H256"/>
    <mergeCell ref="E269:E270"/>
    <mergeCell ref="D269:D270"/>
    <mergeCell ref="D262:D263"/>
    <mergeCell ref="H262:H263"/>
    <mergeCell ref="A1:I1"/>
    <mergeCell ref="A2:I2"/>
    <mergeCell ref="A3:I3"/>
    <mergeCell ref="F159:F160"/>
    <mergeCell ref="F276:F277"/>
    <mergeCell ref="G228:G229"/>
    <mergeCell ref="G241:G242"/>
    <mergeCell ref="E276:E277"/>
    <mergeCell ref="E207:E208"/>
    <mergeCell ref="B183:B187"/>
    <mergeCell ref="C183:C187"/>
    <mergeCell ref="H159:H160"/>
    <mergeCell ref="G75:G76"/>
    <mergeCell ref="G106:G107"/>
    <mergeCell ref="C89:C93"/>
    <mergeCell ref="D89:D93"/>
    <mergeCell ref="C248:C249"/>
    <mergeCell ref="I113:I114"/>
    <mergeCell ref="A5:A6"/>
    <mergeCell ref="I221:I222"/>
    <mergeCell ref="I248:I249"/>
    <mergeCell ref="I262:I263"/>
    <mergeCell ref="B5:B6"/>
    <mergeCell ref="H221:H222"/>
    <mergeCell ref="C5:C6"/>
    <mergeCell ref="A73:A74"/>
    <mergeCell ref="C19:C20"/>
    <mergeCell ref="D19:D20"/>
    <mergeCell ref="E19:E20"/>
    <mergeCell ref="H19:H20"/>
    <mergeCell ref="B19:B20"/>
    <mergeCell ref="E44:E48"/>
    <mergeCell ref="F44:F48"/>
    <mergeCell ref="G19:G20"/>
    <mergeCell ref="B9:B13"/>
    <mergeCell ref="A9:A13"/>
    <mergeCell ref="H49:H50"/>
    <mergeCell ref="G73:G74"/>
    <mergeCell ref="H73:H74"/>
    <mergeCell ref="C9:C13"/>
    <mergeCell ref="A21:A25"/>
    <mergeCell ref="D5:D6"/>
    <mergeCell ref="E5:F5"/>
    <mergeCell ref="G5:I5"/>
    <mergeCell ref="I49:I50"/>
    <mergeCell ref="I73:I74"/>
    <mergeCell ref="E57:E61"/>
    <mergeCell ref="A8:I8"/>
    <mergeCell ref="F108:F112"/>
    <mergeCell ref="A33:A37"/>
    <mergeCell ref="B33:B37"/>
    <mergeCell ref="C33:C37"/>
    <mergeCell ref="I94:I95"/>
    <mergeCell ref="H113:H114"/>
    <mergeCell ref="F82:F83"/>
    <mergeCell ref="E89:E93"/>
    <mergeCell ref="G94:G95"/>
    <mergeCell ref="F106:F107"/>
    <mergeCell ref="G82:G83"/>
    <mergeCell ref="I106:I107"/>
    <mergeCell ref="I82:I83"/>
    <mergeCell ref="A77:A81"/>
    <mergeCell ref="B77:B81"/>
    <mergeCell ref="C77:C81"/>
    <mergeCell ref="F68:F72"/>
    <mergeCell ref="D77:D81"/>
    <mergeCell ref="A75:A76"/>
    <mergeCell ref="B82:B83"/>
    <mergeCell ref="C94:C95"/>
    <mergeCell ref="H106:H107"/>
    <mergeCell ref="F113:F114"/>
    <mergeCell ref="G113:G114"/>
    <mergeCell ref="D21:D25"/>
    <mergeCell ref="E14:E18"/>
    <mergeCell ref="D9:D13"/>
    <mergeCell ref="E9:E13"/>
    <mergeCell ref="F9:F13"/>
    <mergeCell ref="E51:E55"/>
    <mergeCell ref="F51:F55"/>
    <mergeCell ref="D94:D95"/>
    <mergeCell ref="D33:D37"/>
    <mergeCell ref="E33:E37"/>
    <mergeCell ref="F33:F37"/>
    <mergeCell ref="F57:F61"/>
    <mergeCell ref="E21:E25"/>
    <mergeCell ref="F21:F25"/>
    <mergeCell ref="D82:D83"/>
    <mergeCell ref="F19:F20"/>
    <mergeCell ref="D57:D61"/>
    <mergeCell ref="E38:E42"/>
    <mergeCell ref="F38:F42"/>
    <mergeCell ref="F14:F18"/>
    <mergeCell ref="D14:D18"/>
    <mergeCell ref="B27:B31"/>
    <mergeCell ref="C27:C31"/>
    <mergeCell ref="E27:E31"/>
    <mergeCell ref="F27:F31"/>
    <mergeCell ref="A57:A61"/>
    <mergeCell ref="A63:A67"/>
    <mergeCell ref="D63:D67"/>
    <mergeCell ref="E63:E67"/>
    <mergeCell ref="F63:F67"/>
    <mergeCell ref="B38:B42"/>
    <mergeCell ref="C38:C42"/>
    <mergeCell ref="D38:D42"/>
    <mergeCell ref="A82:A83"/>
    <mergeCell ref="E73:E74"/>
    <mergeCell ref="F73:F74"/>
    <mergeCell ref="F89:F93"/>
    <mergeCell ref="H94:H95"/>
    <mergeCell ref="H75:H76"/>
    <mergeCell ref="H82:H83"/>
    <mergeCell ref="D68:D72"/>
    <mergeCell ref="E68:E72"/>
    <mergeCell ref="A89:A93"/>
    <mergeCell ref="F77:F81"/>
    <mergeCell ref="E82:E83"/>
    <mergeCell ref="F84:F88"/>
    <mergeCell ref="E94:E95"/>
    <mergeCell ref="F96:F100"/>
    <mergeCell ref="F101:F105"/>
    <mergeCell ref="E84:E88"/>
    <mergeCell ref="E77:E81"/>
    <mergeCell ref="I19:I20"/>
    <mergeCell ref="I75:I76"/>
    <mergeCell ref="G49:G50"/>
    <mergeCell ref="B140:B144"/>
    <mergeCell ref="B147:B151"/>
    <mergeCell ref="B145:B146"/>
    <mergeCell ref="C152:C156"/>
    <mergeCell ref="C57:C61"/>
    <mergeCell ref="C82:C83"/>
    <mergeCell ref="C73:C74"/>
    <mergeCell ref="C75:C76"/>
    <mergeCell ref="C101:C105"/>
    <mergeCell ref="B75:B76"/>
    <mergeCell ref="B113:B114"/>
    <mergeCell ref="B57:B61"/>
    <mergeCell ref="B63:B67"/>
    <mergeCell ref="C63:C67"/>
    <mergeCell ref="D73:D74"/>
    <mergeCell ref="D75:D76"/>
    <mergeCell ref="E123:E127"/>
    <mergeCell ref="E140:E144"/>
    <mergeCell ref="D195:D196"/>
    <mergeCell ref="D216:D220"/>
    <mergeCell ref="E161:E165"/>
    <mergeCell ref="E178:E182"/>
    <mergeCell ref="E157:E158"/>
    <mergeCell ref="D178:D182"/>
    <mergeCell ref="E166:E170"/>
    <mergeCell ref="E202:E206"/>
    <mergeCell ref="E197:E201"/>
    <mergeCell ref="E147:E151"/>
    <mergeCell ref="D113:D114"/>
    <mergeCell ref="E152:E156"/>
    <mergeCell ref="E145:E146"/>
    <mergeCell ref="E113:E114"/>
    <mergeCell ref="D145:D146"/>
    <mergeCell ref="E135:E139"/>
    <mergeCell ref="E133:E134"/>
    <mergeCell ref="E101:E105"/>
    <mergeCell ref="E106:E107"/>
    <mergeCell ref="B228:B229"/>
    <mergeCell ref="B202:B206"/>
    <mergeCell ref="E216:E220"/>
    <mergeCell ref="E223:E227"/>
    <mergeCell ref="E221:E222"/>
    <mergeCell ref="C207:C208"/>
    <mergeCell ref="B211:B215"/>
    <mergeCell ref="C195:C196"/>
    <mergeCell ref="B190:B194"/>
    <mergeCell ref="C190:C194"/>
    <mergeCell ref="D223:D227"/>
    <mergeCell ref="B223:B227"/>
    <mergeCell ref="C228:C229"/>
    <mergeCell ref="C197:C201"/>
    <mergeCell ref="B197:B201"/>
    <mergeCell ref="E195:E196"/>
    <mergeCell ref="D211:D215"/>
    <mergeCell ref="D221:D222"/>
    <mergeCell ref="E211:E215"/>
    <mergeCell ref="B207:B208"/>
    <mergeCell ref="C202:C206"/>
    <mergeCell ref="C211:C215"/>
    <mergeCell ref="B255:B256"/>
    <mergeCell ref="B269:B270"/>
    <mergeCell ref="D197:D201"/>
    <mergeCell ref="D202:D206"/>
    <mergeCell ref="C231:C235"/>
    <mergeCell ref="D231:D235"/>
    <mergeCell ref="A133:A134"/>
    <mergeCell ref="A140:A144"/>
    <mergeCell ref="B236:B240"/>
    <mergeCell ref="A211:A215"/>
    <mergeCell ref="A207:A208"/>
    <mergeCell ref="A190:A194"/>
    <mergeCell ref="B221:B222"/>
    <mergeCell ref="B216:B220"/>
    <mergeCell ref="B166:B170"/>
    <mergeCell ref="B161:B165"/>
    <mergeCell ref="B178:B182"/>
    <mergeCell ref="A202:A206"/>
    <mergeCell ref="A197:A201"/>
    <mergeCell ref="B195:B196"/>
    <mergeCell ref="A221:A222"/>
    <mergeCell ref="A195:A196"/>
    <mergeCell ref="A236:A240"/>
    <mergeCell ref="C221:C222"/>
    <mergeCell ref="A145:A146"/>
    <mergeCell ref="B188:B189"/>
    <mergeCell ref="C140:C144"/>
    <mergeCell ref="D140:D144"/>
    <mergeCell ref="B157:B158"/>
    <mergeCell ref="B159:B160"/>
    <mergeCell ref="A172:A176"/>
    <mergeCell ref="D159:D160"/>
    <mergeCell ref="D133:D134"/>
    <mergeCell ref="C159:C160"/>
    <mergeCell ref="A178:A182"/>
    <mergeCell ref="D161:D165"/>
    <mergeCell ref="D188:D189"/>
    <mergeCell ref="A157:A158"/>
    <mergeCell ref="A159:A160"/>
    <mergeCell ref="A147:A151"/>
    <mergeCell ref="A166:A170"/>
    <mergeCell ref="C166:C170"/>
    <mergeCell ref="D166:D170"/>
    <mergeCell ref="A161:A165"/>
    <mergeCell ref="A188:A189"/>
    <mergeCell ref="A152:A156"/>
    <mergeCell ref="A183:A187"/>
    <mergeCell ref="C161:C165"/>
    <mergeCell ref="B94:B95"/>
    <mergeCell ref="C135:C139"/>
    <mergeCell ref="A123:A127"/>
    <mergeCell ref="A94:A95"/>
    <mergeCell ref="B106:B107"/>
    <mergeCell ref="B123:B127"/>
    <mergeCell ref="C123:C127"/>
    <mergeCell ref="D135:D139"/>
    <mergeCell ref="D106:D107"/>
    <mergeCell ref="C106:C107"/>
    <mergeCell ref="D101:D105"/>
    <mergeCell ref="C113:C114"/>
    <mergeCell ref="B133:B134"/>
    <mergeCell ref="A117:A121"/>
    <mergeCell ref="B117:B121"/>
    <mergeCell ref="C117:C121"/>
    <mergeCell ref="A135:A139"/>
    <mergeCell ref="A101:A105"/>
    <mergeCell ref="B101:B105"/>
    <mergeCell ref="A113:A114"/>
    <mergeCell ref="H391:H392"/>
    <mergeCell ref="I349:I350"/>
    <mergeCell ref="I384:I385"/>
    <mergeCell ref="G370:G371"/>
    <mergeCell ref="I276:I277"/>
    <mergeCell ref="I337:I338"/>
    <mergeCell ref="G276:G277"/>
    <mergeCell ref="I377:I378"/>
    <mergeCell ref="I269:I270"/>
    <mergeCell ref="G349:G350"/>
    <mergeCell ref="H368:H369"/>
    <mergeCell ref="I370:I371"/>
    <mergeCell ref="G269:G270"/>
    <mergeCell ref="I391:I392"/>
    <mergeCell ref="G384:G385"/>
    <mergeCell ref="I356:I357"/>
    <mergeCell ref="H384:H385"/>
    <mergeCell ref="I306:I307"/>
    <mergeCell ref="I368:I369"/>
    <mergeCell ref="H269:H270"/>
    <mergeCell ref="H370:H371"/>
    <mergeCell ref="H377:H378"/>
    <mergeCell ref="G368:G369"/>
    <mergeCell ref="G377:G378"/>
    <mergeCell ref="K579:N579"/>
    <mergeCell ref="A44:A48"/>
    <mergeCell ref="A49:A50"/>
    <mergeCell ref="C44:C48"/>
    <mergeCell ref="D49:D50"/>
    <mergeCell ref="E49:E50"/>
    <mergeCell ref="F49:F50"/>
    <mergeCell ref="F94:F95"/>
    <mergeCell ref="C49:C50"/>
    <mergeCell ref="B49:B50"/>
    <mergeCell ref="B73:B74"/>
    <mergeCell ref="E75:E76"/>
    <mergeCell ref="F75:F76"/>
    <mergeCell ref="D183:D187"/>
    <mergeCell ref="D190:D194"/>
    <mergeCell ref="B135:B139"/>
    <mergeCell ref="F135:F139"/>
    <mergeCell ref="C133:C134"/>
    <mergeCell ref="A526:A530"/>
    <mergeCell ref="B526:B530"/>
    <mergeCell ref="C526:C530"/>
    <mergeCell ref="A539:A543"/>
    <mergeCell ref="B539:B543"/>
    <mergeCell ref="C539:C543"/>
    <mergeCell ref="D531:D535"/>
    <mergeCell ref="C531:C535"/>
    <mergeCell ref="B531:B535"/>
    <mergeCell ref="C363:C367"/>
    <mergeCell ref="D351:D355"/>
    <mergeCell ref="C351:C355"/>
    <mergeCell ref="E351:E355"/>
    <mergeCell ref="F473:F477"/>
    <mergeCell ref="E473:E477"/>
    <mergeCell ref="B473:B477"/>
    <mergeCell ref="E356:E357"/>
    <mergeCell ref="D356:D357"/>
    <mergeCell ref="E358:E362"/>
    <mergeCell ref="F358:F362"/>
    <mergeCell ref="A501:I501"/>
    <mergeCell ref="A411:A415"/>
    <mergeCell ref="F422:F426"/>
    <mergeCell ref="F434:F438"/>
    <mergeCell ref="A379:A383"/>
    <mergeCell ref="B379:B383"/>
    <mergeCell ref="C379:C383"/>
    <mergeCell ref="D379:D383"/>
    <mergeCell ref="E379:E383"/>
    <mergeCell ref="F379:F383"/>
    <mergeCell ref="E188:E189"/>
    <mergeCell ref="E159:E160"/>
    <mergeCell ref="C147:C151"/>
    <mergeCell ref="D147:D151"/>
    <mergeCell ref="D123:D127"/>
    <mergeCell ref="F157:F158"/>
    <mergeCell ref="D157:D158"/>
    <mergeCell ref="E344:E348"/>
    <mergeCell ref="D344:D348"/>
    <mergeCell ref="C344:C348"/>
    <mergeCell ref="C296:C300"/>
    <mergeCell ref="C290:C294"/>
    <mergeCell ref="C278:C282"/>
    <mergeCell ref="D228:D229"/>
    <mergeCell ref="E190:E194"/>
    <mergeCell ref="E183:E187"/>
    <mergeCell ref="C157:C158"/>
    <mergeCell ref="C188:C189"/>
    <mergeCell ref="C178:C182"/>
    <mergeCell ref="F140:F144"/>
    <mergeCell ref="F133:F134"/>
    <mergeCell ref="C145:C146"/>
    <mergeCell ref="F257:F261"/>
    <mergeCell ref="D332:D336"/>
    <mergeCell ref="C51:C55"/>
    <mergeCell ref="D51:D55"/>
    <mergeCell ref="D44:D48"/>
    <mergeCell ref="A38:A42"/>
    <mergeCell ref="A19:A20"/>
    <mergeCell ref="D27:D31"/>
    <mergeCell ref="B21:B25"/>
    <mergeCell ref="C21:C25"/>
    <mergeCell ref="B306:B307"/>
    <mergeCell ref="B284:B288"/>
    <mergeCell ref="C271:C275"/>
    <mergeCell ref="A296:A300"/>
    <mergeCell ref="B296:B300"/>
    <mergeCell ref="B276:B277"/>
    <mergeCell ref="B271:B275"/>
    <mergeCell ref="A290:A294"/>
    <mergeCell ref="B290:B294"/>
    <mergeCell ref="A276:A277"/>
    <mergeCell ref="A284:A288"/>
    <mergeCell ref="A106:A107"/>
    <mergeCell ref="A84:A88"/>
    <mergeCell ref="B84:B88"/>
    <mergeCell ref="C84:C88"/>
    <mergeCell ref="D84:D88"/>
    <mergeCell ref="A606:F610"/>
    <mergeCell ref="C257:C261"/>
    <mergeCell ref="A271:A275"/>
    <mergeCell ref="B89:B93"/>
    <mergeCell ref="B44:B48"/>
    <mergeCell ref="A108:A112"/>
    <mergeCell ref="B108:B112"/>
    <mergeCell ref="C108:C112"/>
    <mergeCell ref="D108:D112"/>
    <mergeCell ref="E108:E112"/>
    <mergeCell ref="A128:A132"/>
    <mergeCell ref="B128:B132"/>
    <mergeCell ref="C128:C132"/>
    <mergeCell ref="D128:D132"/>
    <mergeCell ref="E128:E132"/>
    <mergeCell ref="A96:A100"/>
    <mergeCell ref="B96:B100"/>
    <mergeCell ref="C96:C100"/>
    <mergeCell ref="D96:D100"/>
    <mergeCell ref="E96:E100"/>
    <mergeCell ref="A68:A72"/>
    <mergeCell ref="A344:A348"/>
    <mergeCell ref="A351:A355"/>
    <mergeCell ref="B351:B355"/>
    <mergeCell ref="C14:C18"/>
    <mergeCell ref="A14:A18"/>
    <mergeCell ref="B14:B18"/>
    <mergeCell ref="B301:B305"/>
    <mergeCell ref="D301:D305"/>
    <mergeCell ref="E301:E305"/>
    <mergeCell ref="C301:C305"/>
    <mergeCell ref="A301:A305"/>
    <mergeCell ref="F301:F305"/>
    <mergeCell ref="D117:D121"/>
    <mergeCell ref="E117:E121"/>
    <mergeCell ref="F117:F121"/>
    <mergeCell ref="B152:B156"/>
    <mergeCell ref="D152:D156"/>
    <mergeCell ref="F172:F176"/>
    <mergeCell ref="E172:E176"/>
    <mergeCell ref="D172:D176"/>
    <mergeCell ref="C172:C176"/>
    <mergeCell ref="B172:B176"/>
    <mergeCell ref="B68:B72"/>
    <mergeCell ref="C68:C72"/>
    <mergeCell ref="A27:A31"/>
    <mergeCell ref="A51:A55"/>
    <mergeCell ref="B51:B55"/>
    <mergeCell ref="A473:A477"/>
    <mergeCell ref="C473:C477"/>
    <mergeCell ref="D473:D477"/>
    <mergeCell ref="E370:E371"/>
    <mergeCell ref="E386:E390"/>
    <mergeCell ref="E363:E367"/>
    <mergeCell ref="F377:F378"/>
    <mergeCell ref="F372:F376"/>
    <mergeCell ref="F344:F348"/>
    <mergeCell ref="F351:F355"/>
    <mergeCell ref="E394:E398"/>
    <mergeCell ref="D384:D385"/>
    <mergeCell ref="E384:E385"/>
    <mergeCell ref="C358:C362"/>
    <mergeCell ref="B363:B367"/>
    <mergeCell ref="C422:C426"/>
    <mergeCell ref="B344:B348"/>
    <mergeCell ref="A356:A357"/>
    <mergeCell ref="D417:D421"/>
    <mergeCell ref="E417:E421"/>
    <mergeCell ref="F417:F421"/>
    <mergeCell ref="D422:D426"/>
    <mergeCell ref="B406:B410"/>
    <mergeCell ref="A417:A421"/>
    <mergeCell ref="A531:A535"/>
    <mergeCell ref="B519:B523"/>
    <mergeCell ref="A519:A523"/>
    <mergeCell ref="F519:F523"/>
    <mergeCell ref="C519:C523"/>
    <mergeCell ref="D519:D523"/>
    <mergeCell ref="F502:F506"/>
    <mergeCell ref="D514:D518"/>
    <mergeCell ref="D507:D511"/>
    <mergeCell ref="E507:E511"/>
    <mergeCell ref="C514:C518"/>
    <mergeCell ref="D502:D506"/>
    <mergeCell ref="E502:E506"/>
    <mergeCell ref="D526:D530"/>
    <mergeCell ref="E526:E530"/>
    <mergeCell ref="F526:F530"/>
    <mergeCell ref="E519:E523"/>
    <mergeCell ref="B507:B511"/>
    <mergeCell ref="C507:C511"/>
    <mergeCell ref="E514:E518"/>
    <mergeCell ref="F514:F518"/>
    <mergeCell ref="F507:F511"/>
    <mergeCell ref="F531:F535"/>
    <mergeCell ref="E531:E535"/>
  </mergeCells>
  <hyperlinks>
    <hyperlink ref="B411" r:id="rId1" display="consultantplus://offline/ref=4D5A3643E40CC6DD2B6EFE298F2ACDA9F785B454396F5C7E29B0682957A23C10EC1680831A3B3B43529CDA5B276803K"/>
  </hyperlinks>
  <printOptions horizontalCentered="1"/>
  <pageMargins left="0.70866141732283472" right="0" top="0.15748031496062992" bottom="0.39370078740157483" header="0.31496062992125984" footer="0.31496062992125984"/>
  <pageSetup paperSize="9" scale="41" fitToHeight="0" orientation="landscape" r:id="rId2"/>
  <rowBreaks count="2" manualBreakCount="2">
    <brk id="121" max="8" man="1"/>
    <brk id="16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Отчет</vt:lpstr>
      <vt:lpstr>Отчет!Область_печати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Ежохина Татьяна Андреевна</cp:lastModifiedBy>
  <cp:lastPrinted>2024-10-21T12:12:52Z</cp:lastPrinted>
  <dcterms:created xsi:type="dcterms:W3CDTF">2020-03-20T10:34:01Z</dcterms:created>
  <dcterms:modified xsi:type="dcterms:W3CDTF">2024-10-24T07:18:36Z</dcterms:modified>
</cp:coreProperties>
</file>